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8DB" lockStructure="1"/>
  <bookViews>
    <workbookView xWindow="-15" yWindow="225" windowWidth="12720" windowHeight="11520"/>
  </bookViews>
  <sheets>
    <sheet name="PLAN1" sheetId="6" r:id="rId1"/>
  </sheets>
  <definedNames>
    <definedName name="_xlnm.Print_Area" localSheetId="0">PLAN1!$B$2:$M$61</definedName>
  </definedNames>
  <calcPr calcId="145621"/>
</workbook>
</file>

<file path=xl/calcChain.xml><?xml version="1.0" encoding="utf-8"?>
<calcChain xmlns="http://schemas.openxmlformats.org/spreadsheetml/2006/main">
  <c r="L43" i="6" l="1"/>
  <c r="L44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17" i="6"/>
  <c r="I18" i="6"/>
  <c r="J18" i="6" s="1"/>
  <c r="K18" i="6" s="1"/>
  <c r="I19" i="6"/>
  <c r="I20" i="6"/>
  <c r="J20" i="6" s="1"/>
  <c r="K20" i="6" s="1"/>
  <c r="I21" i="6"/>
  <c r="I22" i="6"/>
  <c r="J22" i="6" s="1"/>
  <c r="K22" i="6" s="1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17" i="6"/>
  <c r="J17" i="6" s="1"/>
  <c r="L17" i="6" s="1"/>
  <c r="J19" i="6"/>
  <c r="K19" i="6" s="1"/>
  <c r="J21" i="6"/>
  <c r="K21" i="6" s="1"/>
  <c r="J23" i="6"/>
  <c r="K23" i="6" s="1"/>
  <c r="J24" i="6"/>
  <c r="L24" i="6" s="1"/>
  <c r="J25" i="6"/>
  <c r="K25" i="6" s="1"/>
  <c r="J26" i="6"/>
  <c r="L26" i="6" s="1"/>
  <c r="J27" i="6"/>
  <c r="L27" i="6" s="1"/>
  <c r="J28" i="6"/>
  <c r="L28" i="6" s="1"/>
  <c r="J29" i="6"/>
  <c r="K29" i="6" s="1"/>
  <c r="J30" i="6"/>
  <c r="K30" i="6" s="1"/>
  <c r="J31" i="6"/>
  <c r="L31" i="6" s="1"/>
  <c r="J32" i="6"/>
  <c r="K32" i="6" s="1"/>
  <c r="J33" i="6"/>
  <c r="K33" i="6" s="1"/>
  <c r="J34" i="6"/>
  <c r="K34" i="6" s="1"/>
  <c r="J35" i="6"/>
  <c r="L35" i="6" s="1"/>
  <c r="J36" i="6"/>
  <c r="L36" i="6" s="1"/>
  <c r="J37" i="6"/>
  <c r="K37" i="6" s="1"/>
  <c r="J38" i="6"/>
  <c r="L38" i="6" s="1"/>
  <c r="J39" i="6"/>
  <c r="L39" i="6" s="1"/>
  <c r="J40" i="6"/>
  <c r="K40" i="6" s="1"/>
  <c r="J41" i="6"/>
  <c r="L41" i="6" s="1"/>
  <c r="J42" i="6"/>
  <c r="K42" i="6" s="1"/>
  <c r="J43" i="6"/>
  <c r="K43" i="6" s="1"/>
  <c r="J44" i="6"/>
  <c r="K44" i="6" s="1"/>
  <c r="J45" i="6"/>
  <c r="K45" i="6" s="1"/>
  <c r="J46" i="6"/>
  <c r="K46" i="6" s="1"/>
  <c r="J47" i="6"/>
  <c r="L47" i="6" s="1"/>
  <c r="K47" i="6" l="1"/>
  <c r="K38" i="6"/>
  <c r="L45" i="6"/>
  <c r="L40" i="6"/>
  <c r="L32" i="6"/>
  <c r="L18" i="6"/>
  <c r="K39" i="6"/>
  <c r="L46" i="6"/>
  <c r="L42" i="6"/>
  <c r="L33" i="6"/>
  <c r="L19" i="6"/>
  <c r="L25" i="6"/>
  <c r="K26" i="6"/>
  <c r="K41" i="6"/>
  <c r="K35" i="6"/>
  <c r="K31" i="6"/>
  <c r="K36" i="6"/>
  <c r="K28" i="6"/>
  <c r="L37" i="6"/>
  <c r="L29" i="6"/>
  <c r="L23" i="6"/>
  <c r="L34" i="6"/>
  <c r="L30" i="6"/>
  <c r="L20" i="6"/>
  <c r="L22" i="6"/>
  <c r="K27" i="6"/>
  <c r="K24" i="6"/>
  <c r="L21" i="6"/>
  <c r="K17" i="6"/>
  <c r="K56" i="6"/>
  <c r="K49" i="6" l="1"/>
  <c r="K51" i="6" s="1"/>
  <c r="L49" i="6"/>
  <c r="L51" i="6" s="1"/>
  <c r="L53" i="6" l="1"/>
  <c r="K53" i="6"/>
</calcChain>
</file>

<file path=xl/sharedStrings.xml><?xml version="1.0" encoding="utf-8"?>
<sst xmlns="http://schemas.openxmlformats.org/spreadsheetml/2006/main" count="219" uniqueCount="187">
  <si>
    <t>Feriado</t>
  </si>
  <si>
    <t>INSTITUTO BRASÍLIA AMBIENTAL - IBRAM</t>
  </si>
  <si>
    <t xml:space="preserve">MATRÍCULA:                                                                                                                                            </t>
  </si>
  <si>
    <t>NOME DO SERVIDOR:</t>
  </si>
  <si>
    <t xml:space="preserve">CARGO EFETIVO: </t>
  </si>
  <si>
    <t xml:space="preserve">CARGA HORÁRIA SEMANAL: </t>
  </si>
  <si>
    <t>Dia do mês</t>
  </si>
  <si>
    <t>Dia da semana</t>
  </si>
  <si>
    <t>Jornada de Trabalho</t>
  </si>
  <si>
    <t>Observação</t>
  </si>
  <si>
    <t>Intervalo</t>
  </si>
  <si>
    <t xml:space="preserve">Crédito </t>
  </si>
  <si>
    <t>Débito</t>
  </si>
  <si>
    <t>quinta</t>
  </si>
  <si>
    <t>sexta</t>
  </si>
  <si>
    <t>sábado</t>
  </si>
  <si>
    <t>domingo</t>
  </si>
  <si>
    <t>segunda</t>
  </si>
  <si>
    <t>terça</t>
  </si>
  <si>
    <t>quarta</t>
  </si>
  <si>
    <t>TOTAL BANCO HORAS ESTE MÊS</t>
  </si>
  <si>
    <t>Crédito</t>
  </si>
  <si>
    <t>BANCO HORAS MÊS ANTERIOR</t>
  </si>
  <si>
    <t>APÓS COMPENSAÇÃO DO MÊS ANTERIOR</t>
  </si>
  <si>
    <t>SALDO BANCO DE HORAS</t>
  </si>
  <si>
    <t>DESCONTO PAGAMENTO</t>
  </si>
  <si>
    <t>__________________________________</t>
  </si>
  <si>
    <t>Servidor</t>
  </si>
  <si>
    <t>Chefia Imediata</t>
  </si>
  <si>
    <t>Superior Hierárquico</t>
  </si>
  <si>
    <t>FOLHA DE FREQUÊNCIA</t>
  </si>
  <si>
    <r>
      <t>LOTAÇÃO:</t>
    </r>
    <r>
      <rPr>
        <b/>
        <i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</t>
    </r>
  </si>
  <si>
    <t>Jornada de Trabalho Oficial</t>
  </si>
  <si>
    <t>Tolerância / Intervalo</t>
  </si>
  <si>
    <t>LOTACAO</t>
  </si>
  <si>
    <t>CARGO EFETIVO</t>
  </si>
  <si>
    <t>CARGO EM COMISSÃO</t>
  </si>
  <si>
    <t xml:space="preserve">SIMBOLO </t>
  </si>
  <si>
    <t>AFASTAMENTOS</t>
  </si>
  <si>
    <t>Assessor</t>
  </si>
  <si>
    <t>Doação de sangue</t>
  </si>
  <si>
    <t>Exoneração</t>
  </si>
  <si>
    <t>Chefe</t>
  </si>
  <si>
    <t>Chefe de Núcleo</t>
  </si>
  <si>
    <t>Férias</t>
  </si>
  <si>
    <t>Coordenador</t>
  </si>
  <si>
    <t>Licença Gala</t>
  </si>
  <si>
    <t>Diretor</t>
  </si>
  <si>
    <t>Licença Gestante</t>
  </si>
  <si>
    <t>Gerente</t>
  </si>
  <si>
    <t>CNE-06</t>
  </si>
  <si>
    <t xml:space="preserve">Licença Juri/TRE </t>
  </si>
  <si>
    <t>Ouvidor</t>
  </si>
  <si>
    <t>CNE-07</t>
  </si>
  <si>
    <t>Licença Médica</t>
  </si>
  <si>
    <t>Licença Nojo</t>
  </si>
  <si>
    <t>Licença Paternidade</t>
  </si>
  <si>
    <t>Superintendente</t>
  </si>
  <si>
    <t>Licença Política</t>
  </si>
  <si>
    <t>Licença Prêmio</t>
  </si>
  <si>
    <t>Ponto Facultativo</t>
  </si>
  <si>
    <t>Recesso</t>
  </si>
  <si>
    <t>Sem Vínculo</t>
  </si>
  <si>
    <t>Troca de Horário</t>
  </si>
  <si>
    <t>Limite para intervalo</t>
  </si>
  <si>
    <t>Analista de Atividades do Meio Ambiente</t>
  </si>
  <si>
    <t xml:space="preserve">Analista em Políticas Públicas e Gestão Governamental </t>
  </si>
  <si>
    <t>Auditor Fiscal de Atividades Urbanas</t>
  </si>
  <si>
    <t>Especialista em Políticas Públicas e Gestão Governamental</t>
  </si>
  <si>
    <t>Técnico de Atividades do Meio Ambiente</t>
  </si>
  <si>
    <t>Técnico em Políticas Públicas e Gestão Governamental</t>
  </si>
  <si>
    <t>Administrador de Unidades de Conservação</t>
  </si>
  <si>
    <t>Assessor Especial</t>
  </si>
  <si>
    <t>Assessor Técnico</t>
  </si>
  <si>
    <t>CNE-01</t>
  </si>
  <si>
    <t>CNE-02</t>
  </si>
  <si>
    <t>CNE-03</t>
  </si>
  <si>
    <t>Abono Anual</t>
  </si>
  <si>
    <t>Limite máximo diário</t>
  </si>
  <si>
    <t>Falta Injustificada</t>
  </si>
  <si>
    <t>Agente de Resíduos Sólidos</t>
  </si>
  <si>
    <t>Técnico de Resíduos Sólidos</t>
  </si>
  <si>
    <t>Dispensa DODF</t>
  </si>
  <si>
    <t>Paralisação - 322</t>
  </si>
  <si>
    <t>Substituição</t>
  </si>
  <si>
    <t>Exame preventivo anual</t>
  </si>
  <si>
    <t>Jornada Ponto Facultativo Meio Período</t>
  </si>
  <si>
    <t>Registro Entrada 2</t>
  </si>
  <si>
    <t>Horas Registradas Diárias</t>
  </si>
  <si>
    <t>BANCO DE HORAS</t>
  </si>
  <si>
    <t>Autorizo a compensação das horas faltantes deste mês, em caso de débito no banco de horas, até o mês subsequente conforme previsto no artigo 63 da Lei Complementar nº 840/2011.                                                                                                                                                  Atesto que as jornadas de trabalho em desconformidade com a Instrução Normativa nº 570/2017 - IBRAM, foram autorizados por esta chefia imediata.</t>
  </si>
  <si>
    <t>Registro Entrada 1</t>
  </si>
  <si>
    <t>Registro Saída 1</t>
  </si>
  <si>
    <t>Registro Saída 2</t>
  </si>
  <si>
    <t>30 horas</t>
  </si>
  <si>
    <t xml:space="preserve"> PRESI</t>
  </si>
  <si>
    <t xml:space="preserve"> GAB</t>
  </si>
  <si>
    <t xml:space="preserve"> PROJU</t>
  </si>
  <si>
    <t xml:space="preserve"> ASCOM</t>
  </si>
  <si>
    <t xml:space="preserve"> EDUC</t>
  </si>
  <si>
    <t xml:space="preserve"> UGIN</t>
  </si>
  <si>
    <t xml:space="preserve"> GEGEO</t>
  </si>
  <si>
    <t xml:space="preserve"> GEDOC</t>
  </si>
  <si>
    <t xml:space="preserve"> UCAF</t>
  </si>
  <si>
    <t xml:space="preserve"> OUVI</t>
  </si>
  <si>
    <t xml:space="preserve"> UJAI</t>
  </si>
  <si>
    <t xml:space="preserve"> SUAG</t>
  </si>
  <si>
    <t xml:space="preserve"> ASTEC</t>
  </si>
  <si>
    <t xml:space="preserve"> DIORF</t>
  </si>
  <si>
    <t xml:space="preserve"> GEORC</t>
  </si>
  <si>
    <t xml:space="preserve"> GECON</t>
  </si>
  <si>
    <t xml:space="preserve"> DIGEP</t>
  </si>
  <si>
    <t xml:space="preserve"> GEDES</t>
  </si>
  <si>
    <t xml:space="preserve"> DILOG</t>
  </si>
  <si>
    <t xml:space="preserve"> GEALP</t>
  </si>
  <si>
    <t xml:space="preserve"> GECOC</t>
  </si>
  <si>
    <t>SUCON</t>
  </si>
  <si>
    <t xml:space="preserve"> DICON</t>
  </si>
  <si>
    <t>Caminhada da Saude</t>
  </si>
  <si>
    <t>CNE-08</t>
  </si>
  <si>
    <t>CC-04</t>
  </si>
  <si>
    <t>CC-06</t>
  </si>
  <si>
    <t>Analista de Planejamento Urbano e Infraestrutura</t>
  </si>
  <si>
    <t>CC-07</t>
  </si>
  <si>
    <t>Técnico de Planejamento Urbano e Infraestrutura</t>
  </si>
  <si>
    <t>CC-08</t>
  </si>
  <si>
    <t>CPC-04</t>
  </si>
  <si>
    <t>CPC-05</t>
  </si>
  <si>
    <t>CPC-06</t>
  </si>
  <si>
    <t>CPC-08</t>
  </si>
  <si>
    <t>CPE-02</t>
  </si>
  <si>
    <t>Mudança de Lotação</t>
  </si>
  <si>
    <t>CPE-03</t>
  </si>
  <si>
    <t>CPE-06</t>
  </si>
  <si>
    <t>CPE-07</t>
  </si>
  <si>
    <t>CPE-08</t>
  </si>
  <si>
    <t>Teletrabalho</t>
  </si>
  <si>
    <t xml:space="preserve"> ASESP</t>
  </si>
  <si>
    <t xml:space="preserve"> ASJUR</t>
  </si>
  <si>
    <t>UPLAN</t>
  </si>
  <si>
    <t xml:space="preserve"> ASPROJ </t>
  </si>
  <si>
    <t xml:space="preserve"> ACERTE</t>
  </si>
  <si>
    <t xml:space="preserve"> DINFRA</t>
  </si>
  <si>
    <t xml:space="preserve"> DISIS</t>
  </si>
  <si>
    <t xml:space="preserve"> UAI</t>
  </si>
  <si>
    <t>SECEX</t>
  </si>
  <si>
    <t xml:space="preserve"> ASSEC </t>
  </si>
  <si>
    <t>CAC</t>
  </si>
  <si>
    <t>UFAU</t>
  </si>
  <si>
    <t>UPES</t>
  </si>
  <si>
    <t>UPENG </t>
  </si>
  <si>
    <t>SULAM</t>
  </si>
  <si>
    <t>ASLAM </t>
  </si>
  <si>
    <t>ADIS </t>
  </si>
  <si>
    <t xml:space="preserve"> DILAM I</t>
  </si>
  <si>
    <t xml:space="preserve"> DILAM II</t>
  </si>
  <si>
    <t xml:space="preserve"> DILAM III</t>
  </si>
  <si>
    <t xml:space="preserve"> DILAM IV</t>
  </si>
  <si>
    <t xml:space="preserve"> DILAM V</t>
  </si>
  <si>
    <t xml:space="preserve"> DILAM VI</t>
  </si>
  <si>
    <t>SUFAM </t>
  </si>
  <si>
    <t>AFIS</t>
  </si>
  <si>
    <t xml:space="preserve"> DIFIS I</t>
  </si>
  <si>
    <t xml:space="preserve"> DIFIS II</t>
  </si>
  <si>
    <t xml:space="preserve"> DIFIS III</t>
  </si>
  <si>
    <t xml:space="preserve"> DIFIS IV</t>
  </si>
  <si>
    <t xml:space="preserve"> DIFIS V</t>
  </si>
  <si>
    <t>DIREM</t>
  </si>
  <si>
    <t>ATCON</t>
  </si>
  <si>
    <t>GEREF  </t>
  </si>
  <si>
    <t>DIPUC  </t>
  </si>
  <si>
    <t xml:space="preserve"> DIRUC I</t>
  </si>
  <si>
    <t xml:space="preserve"> DIRUC II</t>
  </si>
  <si>
    <t xml:space="preserve"> DIRUC III</t>
  </si>
  <si>
    <t>DPCIF</t>
  </si>
  <si>
    <t>GEFIN</t>
  </si>
  <si>
    <t>GEAR</t>
  </si>
  <si>
    <t xml:space="preserve"> ASPAG</t>
  </si>
  <si>
    <t>GECEF</t>
  </si>
  <si>
    <t>GETRA</t>
  </si>
  <si>
    <t xml:space="preserve"> DIMAN</t>
  </si>
  <si>
    <t>GEAP</t>
  </si>
  <si>
    <t>GEMAN</t>
  </si>
  <si>
    <t xml:space="preserve">    REF: MAIO / 2023</t>
  </si>
  <si>
    <t>Observações adicionais</t>
  </si>
  <si>
    <t>Ponto Facultativo ou Atestado médico - Meio Período</t>
  </si>
  <si>
    <t>Fora da Sede - IN 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</si>
</sst>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3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DFDFD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0">
    <xf numFmtId="0" fontId="0" fillId="0" borderId="0" xfId="0"/>
    <xf numFmtId="0" fontId="0" fillId="0" borderId="0" xfId="0"/>
    <xf numFmtId="0" fontId="19" fillId="0" borderId="0" xfId="0" applyFont="1"/>
    <xf numFmtId="164" fontId="22" fillId="33" borderId="12" xfId="0" applyNumberFormat="1" applyFont="1" applyFill="1" applyBorder="1" applyAlignment="1" applyProtection="1">
      <alignment horizontal="center" vertical="top" wrapText="1"/>
    </xf>
    <xf numFmtId="0" fontId="21" fillId="0" borderId="0" xfId="0" applyFont="1" applyBorder="1" applyAlignment="1">
      <alignment horizontal="left"/>
    </xf>
    <xf numFmtId="165" fontId="22" fillId="0" borderId="14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3" fillId="0" borderId="0" xfId="0" applyFont="1" applyAlignment="1"/>
    <xf numFmtId="165" fontId="22" fillId="33" borderId="19" xfId="0" applyNumberFormat="1" applyFont="1" applyFill="1" applyBorder="1" applyAlignment="1">
      <alignment horizontal="center"/>
    </xf>
    <xf numFmtId="165" fontId="22" fillId="33" borderId="20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vertical="center" wrapText="1"/>
    </xf>
    <xf numFmtId="165" fontId="22" fillId="33" borderId="36" xfId="0" applyNumberFormat="1" applyFont="1" applyFill="1" applyBorder="1" applyAlignment="1">
      <alignment horizontal="center"/>
    </xf>
    <xf numFmtId="165" fontId="22" fillId="33" borderId="39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26" xfId="0" applyFont="1" applyBorder="1" applyAlignment="1"/>
    <xf numFmtId="0" fontId="20" fillId="0" borderId="27" xfId="0" applyFont="1" applyBorder="1" applyAlignment="1"/>
    <xf numFmtId="0" fontId="20" fillId="0" borderId="30" xfId="0" applyFont="1" applyBorder="1" applyAlignment="1"/>
    <xf numFmtId="0" fontId="20" fillId="0" borderId="29" xfId="0" applyFont="1" applyBorder="1" applyAlignment="1"/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165" fontId="22" fillId="0" borderId="11" xfId="0" applyNumberFormat="1" applyFont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33" borderId="57" xfId="0" applyFont="1" applyFill="1" applyBorder="1" applyAlignment="1">
      <alignment horizontal="center"/>
    </xf>
    <xf numFmtId="164" fontId="22" fillId="33" borderId="10" xfId="0" applyNumberFormat="1" applyFont="1" applyFill="1" applyBorder="1" applyAlignment="1" applyProtection="1">
      <alignment horizontal="center" vertical="top" wrapText="1"/>
    </xf>
    <xf numFmtId="0" fontId="20" fillId="0" borderId="27" xfId="0" applyFont="1" applyBorder="1" applyAlignment="1">
      <alignment horizontal="left"/>
    </xf>
    <xf numFmtId="0" fontId="22" fillId="33" borderId="57" xfId="0" applyNumberFormat="1" applyFont="1" applyFill="1" applyBorder="1" applyAlignment="1" applyProtection="1">
      <alignment horizontal="center" vertical="top" wrapText="1"/>
    </xf>
    <xf numFmtId="165" fontId="0" fillId="0" borderId="0" xfId="0" applyNumberFormat="1"/>
    <xf numFmtId="165" fontId="22" fillId="37" borderId="33" xfId="0" applyNumberFormat="1" applyFont="1" applyFill="1" applyBorder="1" applyAlignment="1">
      <alignment horizontal="center"/>
    </xf>
    <xf numFmtId="165" fontId="22" fillId="37" borderId="35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/>
    <xf numFmtId="0" fontId="21" fillId="35" borderId="56" xfId="0" applyNumberFormat="1" applyFont="1" applyFill="1" applyBorder="1" applyAlignment="1" applyProtection="1">
      <alignment horizontal="center" vertical="center" wrapText="1"/>
    </xf>
    <xf numFmtId="0" fontId="21" fillId="35" borderId="63" xfId="0" applyNumberFormat="1" applyFont="1" applyFill="1" applyBorder="1" applyAlignment="1" applyProtection="1">
      <alignment horizontal="center" vertical="center" wrapText="1"/>
    </xf>
    <xf numFmtId="0" fontId="21" fillId="35" borderId="37" xfId="0" applyNumberFormat="1" applyFont="1" applyFill="1" applyBorder="1" applyAlignment="1" applyProtection="1">
      <alignment horizontal="center" vertical="center" wrapText="1"/>
    </xf>
    <xf numFmtId="0" fontId="21" fillId="35" borderId="5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2" fillId="0" borderId="0" xfId="0" applyFont="1" applyBorder="1" applyAlignment="1"/>
    <xf numFmtId="165" fontId="22" fillId="0" borderId="0" xfId="0" applyNumberFormat="1" applyFont="1" applyBorder="1"/>
    <xf numFmtId="0" fontId="0" fillId="0" borderId="0" xfId="0" applyBorder="1" applyAlignment="1">
      <alignment vertical="center" wrapText="1"/>
    </xf>
    <xf numFmtId="0" fontId="20" fillId="0" borderId="25" xfId="0" applyFont="1" applyBorder="1" applyAlignment="1"/>
    <xf numFmtId="164" fontId="22" fillId="33" borderId="67" xfId="0" applyNumberFormat="1" applyFont="1" applyFill="1" applyBorder="1" applyAlignment="1" applyProtection="1">
      <alignment horizontal="center" vertical="top" wrapText="1"/>
    </xf>
    <xf numFmtId="164" fontId="22" fillId="33" borderId="37" xfId="0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19" fillId="0" borderId="0" xfId="0" applyFont="1" applyBorder="1"/>
    <xf numFmtId="164" fontId="22" fillId="33" borderId="64" xfId="0" applyNumberFormat="1" applyFont="1" applyFill="1" applyBorder="1" applyAlignment="1" applyProtection="1">
      <alignment horizontal="center" vertical="top" wrapText="1"/>
    </xf>
    <xf numFmtId="0" fontId="21" fillId="0" borderId="14" xfId="0" applyFont="1" applyBorder="1" applyAlignment="1"/>
    <xf numFmtId="165" fontId="21" fillId="0" borderId="13" xfId="0" applyNumberFormat="1" applyFont="1" applyBorder="1"/>
    <xf numFmtId="0" fontId="22" fillId="0" borderId="57" xfId="0" applyNumberFormat="1" applyFont="1" applyFill="1" applyBorder="1" applyAlignment="1" applyProtection="1">
      <alignment horizontal="center" vertical="top" wrapText="1"/>
    </xf>
    <xf numFmtId="164" fontId="22" fillId="0" borderId="64" xfId="0" applyNumberFormat="1" applyFont="1" applyFill="1" applyBorder="1" applyAlignment="1" applyProtection="1">
      <alignment horizontal="center" vertical="top" wrapText="1"/>
    </xf>
    <xf numFmtId="164" fontId="22" fillId="0" borderId="67" xfId="0" applyNumberFormat="1" applyFont="1" applyFill="1" applyBorder="1" applyAlignment="1" applyProtection="1">
      <alignment horizontal="center" vertical="top" wrapText="1"/>
    </xf>
    <xf numFmtId="0" fontId="22" fillId="0" borderId="57" xfId="0" applyFont="1" applyFill="1" applyBorder="1" applyAlignment="1">
      <alignment horizontal="center"/>
    </xf>
    <xf numFmtId="164" fontId="22" fillId="0" borderId="10" xfId="0" applyNumberFormat="1" applyFont="1" applyFill="1" applyBorder="1" applyAlignment="1" applyProtection="1">
      <alignment horizontal="center" vertical="top" wrapText="1"/>
    </xf>
    <xf numFmtId="164" fontId="22" fillId="0" borderId="12" xfId="0" applyNumberFormat="1" applyFont="1" applyFill="1" applyBorder="1" applyAlignment="1" applyProtection="1">
      <alignment horizontal="center" vertical="top" wrapText="1"/>
    </xf>
    <xf numFmtId="164" fontId="22" fillId="0" borderId="37" xfId="0" applyNumberFormat="1" applyFont="1" applyFill="1" applyBorder="1" applyAlignment="1" applyProtection="1">
      <alignment horizontal="center" vertical="top" wrapText="1"/>
    </xf>
    <xf numFmtId="0" fontId="22" fillId="0" borderId="32" xfId="0" applyFont="1" applyFill="1" applyBorder="1" applyAlignment="1">
      <alignment horizontal="center"/>
    </xf>
    <xf numFmtId="0" fontId="22" fillId="0" borderId="32" xfId="0" applyNumberFormat="1" applyFont="1" applyFill="1" applyBorder="1" applyAlignment="1" applyProtection="1">
      <alignment horizontal="center" vertical="top" wrapText="1"/>
    </xf>
    <xf numFmtId="164" fontId="22" fillId="0" borderId="14" xfId="0" applyNumberFormat="1" applyFont="1" applyFill="1" applyBorder="1" applyAlignment="1" applyProtection="1">
      <alignment horizontal="center" vertical="top" wrapText="1"/>
    </xf>
    <xf numFmtId="164" fontId="22" fillId="0" borderId="13" xfId="0" applyNumberFormat="1" applyFont="1" applyFill="1" applyBorder="1" applyAlignment="1" applyProtection="1">
      <alignment horizontal="center" vertical="top" wrapText="1"/>
    </xf>
    <xf numFmtId="164" fontId="22" fillId="0" borderId="53" xfId="0" applyNumberFormat="1" applyFont="1" applyFill="1" applyBorder="1" applyAlignment="1" applyProtection="1">
      <alignment horizontal="center" vertical="top" wrapText="1"/>
    </xf>
    <xf numFmtId="0" fontId="27" fillId="38" borderId="42" xfId="0" applyFont="1" applyFill="1" applyBorder="1" applyAlignment="1">
      <alignment horizontal="center" vertical="center"/>
    </xf>
    <xf numFmtId="0" fontId="27" fillId="38" borderId="62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justify" vertical="center" wrapText="1"/>
    </xf>
    <xf numFmtId="0" fontId="29" fillId="0" borderId="2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62" xfId="0" applyFont="1" applyBorder="1" applyAlignment="1">
      <alignment vertical="center"/>
    </xf>
    <xf numFmtId="0" fontId="28" fillId="0" borderId="30" xfId="0" applyFont="1" applyBorder="1" applyAlignment="1">
      <alignment horizontal="justify" vertical="center" wrapText="1"/>
    </xf>
    <xf numFmtId="0" fontId="26" fillId="0" borderId="43" xfId="0" applyFont="1" applyBorder="1" applyAlignment="1">
      <alignment vertical="center" wrapText="1"/>
    </xf>
    <xf numFmtId="164" fontId="22" fillId="0" borderId="22" xfId="0" applyNumberFormat="1" applyFont="1" applyFill="1" applyBorder="1" applyAlignment="1" applyProtection="1">
      <alignment horizontal="center" vertical="top" wrapText="1"/>
    </xf>
    <xf numFmtId="164" fontId="22" fillId="33" borderId="22" xfId="0" applyNumberFormat="1" applyFont="1" applyFill="1" applyBorder="1" applyAlignment="1" applyProtection="1">
      <alignment horizontal="center" vertical="top" wrapText="1"/>
    </xf>
    <xf numFmtId="164" fontId="22" fillId="0" borderId="76" xfId="0" applyNumberFormat="1" applyFont="1" applyFill="1" applyBorder="1" applyAlignment="1" applyProtection="1">
      <alignment horizontal="center" vertical="top" wrapText="1"/>
    </xf>
    <xf numFmtId="165" fontId="22" fillId="0" borderId="17" xfId="0" applyNumberFormat="1" applyFont="1" applyFill="1" applyBorder="1" applyAlignment="1" applyProtection="1">
      <alignment horizontal="center" vertical="top" wrapText="1"/>
    </xf>
    <xf numFmtId="165" fontId="22" fillId="0" borderId="21" xfId="0" applyNumberFormat="1" applyFont="1" applyFill="1" applyBorder="1" applyAlignment="1" applyProtection="1">
      <alignment horizontal="center" vertical="top" wrapText="1"/>
    </xf>
    <xf numFmtId="165" fontId="22" fillId="33" borderId="17" xfId="0" applyNumberFormat="1" applyFont="1" applyFill="1" applyBorder="1" applyAlignment="1" applyProtection="1">
      <alignment horizontal="center" vertical="top" wrapText="1"/>
    </xf>
    <xf numFmtId="0" fontId="30" fillId="0" borderId="77" xfId="0" applyFont="1" applyBorder="1" applyAlignment="1">
      <alignment horizontal="justify" vertical="center" wrapText="1"/>
    </xf>
    <xf numFmtId="0" fontId="30" fillId="0" borderId="43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2" fillId="33" borderId="48" xfId="0" applyFont="1" applyFill="1" applyBorder="1" applyAlignment="1">
      <alignment horizontal="center"/>
    </xf>
    <xf numFmtId="164" fontId="22" fillId="33" borderId="19" xfId="0" applyNumberFormat="1" applyFont="1" applyFill="1" applyBorder="1" applyAlignment="1" applyProtection="1">
      <alignment horizontal="center" vertical="top" wrapText="1"/>
    </xf>
    <xf numFmtId="164" fontId="22" fillId="33" borderId="20" xfId="0" applyNumberFormat="1" applyFont="1" applyFill="1" applyBorder="1" applyAlignment="1" applyProtection="1">
      <alignment horizontal="center" vertical="top" wrapText="1"/>
    </xf>
    <xf numFmtId="164" fontId="22" fillId="33" borderId="56" xfId="0" applyNumberFormat="1" applyFont="1" applyFill="1" applyBorder="1" applyAlignment="1" applyProtection="1">
      <alignment horizontal="center" vertical="top" wrapText="1"/>
    </xf>
    <xf numFmtId="164" fontId="22" fillId="33" borderId="54" xfId="0" applyNumberFormat="1" applyFont="1" applyFill="1" applyBorder="1" applyAlignment="1" applyProtection="1">
      <alignment horizontal="center" vertical="top" wrapText="1"/>
    </xf>
    <xf numFmtId="165" fontId="22" fillId="33" borderId="23" xfId="0" applyNumberFormat="1" applyFont="1" applyFill="1" applyBorder="1" applyAlignment="1" applyProtection="1">
      <alignment horizontal="center" vertical="top" wrapText="1"/>
    </xf>
    <xf numFmtId="0" fontId="21" fillId="35" borderId="54" xfId="0" applyNumberFormat="1" applyFont="1" applyFill="1" applyBorder="1" applyAlignment="1" applyProtection="1">
      <alignment horizontal="center" vertical="center" wrapText="1"/>
    </xf>
    <xf numFmtId="0" fontId="21" fillId="35" borderId="58" xfId="0" applyNumberFormat="1" applyFont="1" applyFill="1" applyBorder="1" applyAlignment="1" applyProtection="1">
      <alignment horizontal="center" vertical="center" wrapText="1"/>
    </xf>
    <xf numFmtId="0" fontId="21" fillId="35" borderId="22" xfId="0" applyNumberFormat="1" applyFont="1" applyFill="1" applyBorder="1" applyAlignment="1" applyProtection="1">
      <alignment horizontal="center" vertical="center" wrapText="1"/>
    </xf>
    <xf numFmtId="0" fontId="21" fillId="35" borderId="45" xfId="0" applyNumberFormat="1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52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165" fontId="22" fillId="0" borderId="32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0" fontId="21" fillId="35" borderId="60" xfId="0" applyNumberFormat="1" applyFont="1" applyFill="1" applyBorder="1" applyAlignment="1" applyProtection="1">
      <alignment horizontal="center" vertical="center" wrapText="1"/>
    </xf>
    <xf numFmtId="0" fontId="21" fillId="35" borderId="61" xfId="0" applyNumberFormat="1" applyFont="1" applyFill="1" applyBorder="1" applyAlignment="1" applyProtection="1">
      <alignment horizontal="center" vertical="center" wrapText="1"/>
    </xf>
    <xf numFmtId="0" fontId="21" fillId="35" borderId="62" xfId="0" applyNumberFormat="1" applyFont="1" applyFill="1" applyBorder="1" applyAlignment="1" applyProtection="1">
      <alignment horizontal="center" vertical="center" wrapText="1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5" borderId="66" xfId="0" applyNumberFormat="1" applyFont="1" applyFill="1" applyBorder="1" applyAlignment="1" applyProtection="1">
      <alignment horizontal="center" vertical="center" wrapText="1"/>
    </xf>
    <xf numFmtId="0" fontId="21" fillId="35" borderId="65" xfId="0" applyNumberFormat="1" applyFont="1" applyFill="1" applyBorder="1" applyAlignment="1" applyProtection="1">
      <alignment horizontal="center" vertical="center" wrapText="1"/>
    </xf>
    <xf numFmtId="0" fontId="21" fillId="35" borderId="33" xfId="0" applyNumberFormat="1" applyFont="1" applyFill="1" applyBorder="1" applyAlignment="1" applyProtection="1">
      <alignment horizontal="center" vertical="center" wrapText="1"/>
    </xf>
    <xf numFmtId="0" fontId="21" fillId="34" borderId="23" xfId="0" applyNumberFormat="1" applyFont="1" applyFill="1" applyBorder="1" applyAlignment="1" applyProtection="1">
      <alignment horizontal="center" vertical="center" wrapText="1"/>
    </xf>
    <xf numFmtId="0" fontId="21" fillId="34" borderId="59" xfId="0" applyNumberFormat="1" applyFont="1" applyFill="1" applyBorder="1" applyAlignment="1" applyProtection="1">
      <alignment horizontal="center" vertical="center" wrapText="1"/>
    </xf>
    <xf numFmtId="0" fontId="21" fillId="34" borderId="17" xfId="0" applyNumberFormat="1" applyFont="1" applyFill="1" applyBorder="1" applyAlignment="1" applyProtection="1">
      <alignment horizontal="center" vertical="center" wrapText="1"/>
    </xf>
    <xf numFmtId="0" fontId="21" fillId="34" borderId="21" xfId="0" applyNumberFormat="1" applyFont="1" applyFill="1" applyBorder="1" applyAlignment="1" applyProtection="1">
      <alignment horizontal="center" vertical="center" wrapText="1"/>
    </xf>
    <xf numFmtId="0" fontId="21" fillId="35" borderId="40" xfId="0" applyNumberFormat="1" applyFont="1" applyFill="1" applyBorder="1" applyAlignment="1" applyProtection="1">
      <alignment horizontal="center" vertical="center" wrapText="1"/>
    </xf>
    <xf numFmtId="0" fontId="21" fillId="35" borderId="38" xfId="0" applyNumberFormat="1" applyFont="1" applyFill="1" applyBorder="1" applyAlignment="1" applyProtection="1">
      <alignment horizontal="center" vertical="center" wrapText="1"/>
    </xf>
    <xf numFmtId="0" fontId="21" fillId="35" borderId="15" xfId="0" applyNumberFormat="1" applyFont="1" applyFill="1" applyBorder="1" applyAlignment="1" applyProtection="1">
      <alignment horizontal="center" vertical="center" wrapText="1"/>
    </xf>
    <xf numFmtId="0" fontId="21" fillId="35" borderId="46" xfId="0" applyNumberFormat="1" applyFont="1" applyFill="1" applyBorder="1" applyAlignment="1" applyProtection="1">
      <alignment horizontal="center" vertical="center" wrapText="1"/>
    </xf>
    <xf numFmtId="0" fontId="16" fillId="39" borderId="60" xfId="0" applyFont="1" applyFill="1" applyBorder="1" applyAlignment="1">
      <alignment horizontal="center"/>
    </xf>
    <xf numFmtId="0" fontId="16" fillId="39" borderId="61" xfId="0" applyFont="1" applyFill="1" applyBorder="1" applyAlignment="1">
      <alignment horizontal="center"/>
    </xf>
    <xf numFmtId="0" fontId="16" fillId="39" borderId="62" xfId="0" applyFont="1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0" fillId="0" borderId="50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34" borderId="48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20" fillId="0" borderId="41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1" fillId="35" borderId="42" xfId="0" applyNumberFormat="1" applyFont="1" applyFill="1" applyBorder="1" applyAlignment="1" applyProtection="1">
      <alignment horizontal="center" vertical="center" wrapText="1"/>
    </xf>
    <xf numFmtId="0" fontId="21" fillId="35" borderId="55" xfId="0" applyNumberFormat="1" applyFont="1" applyFill="1" applyBorder="1" applyAlignment="1" applyProtection="1">
      <alignment horizontal="center" vertical="center" wrapText="1"/>
    </xf>
    <xf numFmtId="0" fontId="21" fillId="35" borderId="43" xfId="0" applyNumberFormat="1" applyFont="1" applyFill="1" applyBorder="1" applyAlignment="1" applyProtection="1">
      <alignment horizontal="center" vertical="center" wrapText="1"/>
    </xf>
    <xf numFmtId="0" fontId="20" fillId="0" borderId="47" xfId="0" applyFont="1" applyBorder="1" applyAlignment="1">
      <alignment horizontal="left"/>
    </xf>
    <xf numFmtId="0" fontId="21" fillId="35" borderId="49" xfId="0" applyNumberFormat="1" applyFont="1" applyFill="1" applyBorder="1" applyAlignment="1" applyProtection="1">
      <alignment horizontal="center" vertical="center" wrapText="1"/>
    </xf>
    <xf numFmtId="0" fontId="21" fillId="35" borderId="51" xfId="0" applyNumberFormat="1" applyFont="1" applyFill="1" applyBorder="1" applyAlignment="1" applyProtection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ont>
        <color theme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85725</xdr:rowOff>
    </xdr:from>
    <xdr:to>
      <xdr:col>2</xdr:col>
      <xdr:colOff>299085</xdr:colOff>
      <xdr:row>4</xdr:row>
      <xdr:rowOff>174625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333375"/>
          <a:ext cx="565785" cy="831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77"/>
  <sheetViews>
    <sheetView showGridLines="0" tabSelected="1" zoomScale="70" zoomScaleNormal="70" zoomScaleSheetLayoutView="100" workbookViewId="0">
      <selection activeCell="M20" sqref="M20"/>
    </sheetView>
  </sheetViews>
  <sheetFormatPr defaultRowHeight="20.100000000000001" customHeight="1" x14ac:dyDescent="0.25"/>
  <cols>
    <col min="1" max="1" width="3" style="1" customWidth="1"/>
    <col min="2" max="2" width="9.28515625" style="1" customWidth="1"/>
    <col min="3" max="5" width="12.7109375" style="1" customWidth="1"/>
    <col min="6" max="6" width="11" style="1" customWidth="1"/>
    <col min="7" max="8" width="12.7109375" style="1" customWidth="1"/>
    <col min="9" max="9" width="11.7109375" style="1" hidden="1" customWidth="1"/>
    <col min="10" max="11" width="13.28515625" style="1" customWidth="1"/>
    <col min="12" max="12" width="15.7109375" style="1" customWidth="1"/>
    <col min="13" max="13" width="33.7109375" style="1" customWidth="1"/>
    <col min="14" max="14" width="9.42578125" style="35" customWidth="1"/>
    <col min="15" max="15" width="38.5703125" style="1" hidden="1" customWidth="1"/>
    <col min="16" max="17" width="9.140625" style="1" hidden="1" customWidth="1"/>
    <col min="18" max="18" width="32" style="1" hidden="1" customWidth="1"/>
    <col min="19" max="19" width="60.7109375" style="1" hidden="1" customWidth="1"/>
    <col min="20" max="20" width="44.85546875" style="1" hidden="1" customWidth="1"/>
    <col min="21" max="21" width="10.140625" style="1" hidden="1" customWidth="1"/>
    <col min="22" max="22" width="33.5703125" style="1" hidden="1" customWidth="1"/>
    <col min="23" max="29" width="9.140625" style="1" customWidth="1"/>
    <col min="30" max="16384" width="9.140625" style="1"/>
  </cols>
  <sheetData>
    <row r="1" spans="2:22" ht="20.100000000000001" customHeight="1" thickBot="1" x14ac:dyDescent="0.3">
      <c r="O1" s="24"/>
      <c r="R1" s="70" t="s">
        <v>34</v>
      </c>
      <c r="S1" s="71" t="s">
        <v>35</v>
      </c>
      <c r="T1" s="71" t="s">
        <v>36</v>
      </c>
      <c r="U1" s="71" t="s">
        <v>37</v>
      </c>
      <c r="V1" s="71" t="s">
        <v>38</v>
      </c>
    </row>
    <row r="2" spans="2:22" ht="20.100000000000001" customHeight="1" thickBot="1" x14ac:dyDescent="0.3">
      <c r="B2" s="155" t="s">
        <v>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  <c r="O2" s="23" t="s">
        <v>32</v>
      </c>
      <c r="R2" s="85" t="s">
        <v>95</v>
      </c>
      <c r="S2" s="73" t="s">
        <v>80</v>
      </c>
      <c r="T2" s="73" t="s">
        <v>71</v>
      </c>
      <c r="U2" s="73" t="s">
        <v>74</v>
      </c>
      <c r="V2" s="73" t="s">
        <v>77</v>
      </c>
    </row>
    <row r="3" spans="2:22" ht="20.100000000000001" customHeight="1" thickBot="1" x14ac:dyDescent="0.3">
      <c r="B3" s="158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/>
      <c r="O3" s="22">
        <v>0.16666666666666666</v>
      </c>
      <c r="R3" s="86" t="s">
        <v>96</v>
      </c>
      <c r="S3" s="73" t="s">
        <v>65</v>
      </c>
      <c r="T3" s="73" t="s">
        <v>39</v>
      </c>
      <c r="U3" s="73" t="s">
        <v>75</v>
      </c>
      <c r="V3" s="73" t="s">
        <v>118</v>
      </c>
    </row>
    <row r="4" spans="2:22" ht="20.100000000000001" customHeight="1" thickBot="1" x14ac:dyDescent="0.3">
      <c r="B4" s="161" t="s">
        <v>30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3"/>
      <c r="O4" s="21"/>
      <c r="R4" s="86" t="s">
        <v>137</v>
      </c>
      <c r="S4" s="73" t="s">
        <v>66</v>
      </c>
      <c r="T4" s="73" t="s">
        <v>72</v>
      </c>
      <c r="U4" s="73" t="s">
        <v>76</v>
      </c>
      <c r="V4" s="73" t="s">
        <v>82</v>
      </c>
    </row>
    <row r="5" spans="2:22" ht="20.100000000000001" customHeight="1" thickBot="1" x14ac:dyDescent="0.3"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  <c r="O5" s="23" t="s">
        <v>64</v>
      </c>
      <c r="R5" s="86" t="s">
        <v>97</v>
      </c>
      <c r="S5" s="73" t="s">
        <v>67</v>
      </c>
      <c r="T5" s="73" t="s">
        <v>73</v>
      </c>
      <c r="U5" s="73" t="s">
        <v>50</v>
      </c>
      <c r="V5" s="73" t="s">
        <v>40</v>
      </c>
    </row>
    <row r="6" spans="2:22" ht="20.100000000000001" customHeight="1" thickBot="1" x14ac:dyDescent="0.3">
      <c r="B6" s="15" t="s">
        <v>2</v>
      </c>
      <c r="C6" s="16"/>
      <c r="D6" s="16"/>
      <c r="E6" s="172"/>
      <c r="F6" s="173"/>
      <c r="G6" s="29"/>
      <c r="H6" s="29"/>
      <c r="I6" s="29"/>
      <c r="J6" s="16"/>
      <c r="K6" s="16"/>
      <c r="L6" s="168" t="s">
        <v>183</v>
      </c>
      <c r="M6" s="169"/>
      <c r="N6" s="36"/>
      <c r="O6" s="22">
        <v>0.30208333333333331</v>
      </c>
      <c r="R6" s="86" t="s">
        <v>138</v>
      </c>
      <c r="S6" s="73" t="s">
        <v>68</v>
      </c>
      <c r="T6" s="73" t="s">
        <v>42</v>
      </c>
      <c r="U6" s="73" t="s">
        <v>53</v>
      </c>
      <c r="V6" s="73" t="s">
        <v>85</v>
      </c>
    </row>
    <row r="7" spans="2:22" ht="20.100000000000001" customHeight="1" thickBot="1" x14ac:dyDescent="0.3">
      <c r="B7" s="98" t="s">
        <v>3</v>
      </c>
      <c r="C7" s="99"/>
      <c r="D7" s="100"/>
      <c r="E7" s="101"/>
      <c r="F7" s="102"/>
      <c r="G7" s="102"/>
      <c r="H7" s="102"/>
      <c r="I7" s="102"/>
      <c r="J7" s="102"/>
      <c r="K7" s="102"/>
      <c r="L7" s="102"/>
      <c r="M7" s="167"/>
      <c r="N7" s="37"/>
      <c r="O7" s="21"/>
      <c r="R7" s="86" t="s">
        <v>98</v>
      </c>
      <c r="S7" s="73" t="s">
        <v>69</v>
      </c>
      <c r="T7" s="73" t="s">
        <v>43</v>
      </c>
      <c r="U7" s="73" t="s">
        <v>119</v>
      </c>
      <c r="V7" s="73" t="s">
        <v>41</v>
      </c>
    </row>
    <row r="8" spans="2:22" ht="20.100000000000001" customHeight="1" thickBot="1" x14ac:dyDescent="0.3">
      <c r="B8" s="98" t="s">
        <v>4</v>
      </c>
      <c r="C8" s="99"/>
      <c r="D8" s="45"/>
      <c r="E8" s="101"/>
      <c r="F8" s="102"/>
      <c r="G8" s="102"/>
      <c r="H8" s="102"/>
      <c r="I8" s="102"/>
      <c r="J8" s="102"/>
      <c r="K8" s="103"/>
      <c r="L8" s="45"/>
      <c r="M8" s="17"/>
      <c r="N8" s="38"/>
      <c r="O8" s="23" t="s">
        <v>33</v>
      </c>
      <c r="R8" s="86" t="s">
        <v>139</v>
      </c>
      <c r="S8" s="73" t="s">
        <v>81</v>
      </c>
      <c r="T8" s="73" t="s">
        <v>45</v>
      </c>
      <c r="U8" s="73" t="s">
        <v>120</v>
      </c>
      <c r="V8" s="73" t="s">
        <v>79</v>
      </c>
    </row>
    <row r="9" spans="2:22" ht="20.100000000000001" customHeight="1" thickBot="1" x14ac:dyDescent="0.3">
      <c r="B9" s="18" t="s">
        <v>31</v>
      </c>
      <c r="C9" s="19"/>
      <c r="D9" s="19"/>
      <c r="E9" s="101"/>
      <c r="F9" s="102"/>
      <c r="G9" s="102"/>
      <c r="H9" s="102"/>
      <c r="I9" s="102"/>
      <c r="J9" s="102"/>
      <c r="K9" s="103"/>
      <c r="L9" s="45"/>
      <c r="M9" s="17"/>
      <c r="N9" s="38"/>
      <c r="O9" s="22">
        <v>4.1666666666666664E-2</v>
      </c>
      <c r="R9" s="86" t="s">
        <v>140</v>
      </c>
      <c r="S9" s="73" t="s">
        <v>70</v>
      </c>
      <c r="T9" s="73" t="s">
        <v>47</v>
      </c>
      <c r="U9" s="73" t="s">
        <v>121</v>
      </c>
      <c r="V9" s="73" t="s">
        <v>0</v>
      </c>
    </row>
    <row r="10" spans="2:22" ht="20.100000000000001" customHeight="1" thickBot="1" x14ac:dyDescent="0.3">
      <c r="B10" s="122" t="s">
        <v>5</v>
      </c>
      <c r="C10" s="123"/>
      <c r="D10" s="124"/>
      <c r="E10" s="177" t="s">
        <v>94</v>
      </c>
      <c r="F10" s="123"/>
      <c r="G10" s="123"/>
      <c r="H10" s="123"/>
      <c r="I10" s="123"/>
      <c r="J10" s="123"/>
      <c r="K10" s="124"/>
      <c r="L10" s="46"/>
      <c r="M10" s="50"/>
      <c r="N10" s="38"/>
      <c r="O10" s="22">
        <v>8.3333333333333329E-2</v>
      </c>
      <c r="R10" s="86" t="s">
        <v>99</v>
      </c>
      <c r="S10" s="74" t="s">
        <v>122</v>
      </c>
      <c r="T10" s="75" t="s">
        <v>49</v>
      </c>
      <c r="U10" s="73" t="s">
        <v>123</v>
      </c>
      <c r="V10" s="73" t="s">
        <v>44</v>
      </c>
    </row>
    <row r="11" spans="2:22" ht="20.100000000000001" customHeight="1" thickBo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8"/>
      <c r="R11" s="86" t="s">
        <v>100</v>
      </c>
      <c r="S11" s="74" t="s">
        <v>124</v>
      </c>
      <c r="T11" s="75" t="s">
        <v>52</v>
      </c>
      <c r="U11" s="73" t="s">
        <v>125</v>
      </c>
      <c r="V11" s="74" t="s">
        <v>186</v>
      </c>
    </row>
    <row r="12" spans="2:22" ht="20.100000000000001" customHeight="1" thickBot="1" x14ac:dyDescent="0.3">
      <c r="B12" s="174" t="s">
        <v>6</v>
      </c>
      <c r="C12" s="174" t="s">
        <v>7</v>
      </c>
      <c r="D12" s="127" t="s">
        <v>8</v>
      </c>
      <c r="E12" s="128"/>
      <c r="F12" s="128"/>
      <c r="G12" s="128"/>
      <c r="H12" s="128"/>
      <c r="I12" s="128"/>
      <c r="J12" s="128"/>
      <c r="K12" s="127" t="s">
        <v>89</v>
      </c>
      <c r="L12" s="129"/>
      <c r="M12" s="174" t="s">
        <v>9</v>
      </c>
      <c r="O12" s="23" t="s">
        <v>78</v>
      </c>
      <c r="R12" s="86" t="s">
        <v>141</v>
      </c>
      <c r="S12" s="76"/>
      <c r="T12" s="73" t="s">
        <v>57</v>
      </c>
      <c r="U12" s="73" t="s">
        <v>126</v>
      </c>
      <c r="V12" s="73" t="s">
        <v>46</v>
      </c>
    </row>
    <row r="13" spans="2:22" ht="20.100000000000001" customHeight="1" thickBot="1" x14ac:dyDescent="0.3">
      <c r="B13" s="175"/>
      <c r="C13" s="175"/>
      <c r="D13" s="132" t="s">
        <v>91</v>
      </c>
      <c r="E13" s="94" t="s">
        <v>92</v>
      </c>
      <c r="F13" s="135" t="s">
        <v>10</v>
      </c>
      <c r="G13" s="139" t="s">
        <v>87</v>
      </c>
      <c r="H13" s="94" t="s">
        <v>93</v>
      </c>
      <c r="I13" s="41"/>
      <c r="J13" s="135" t="s">
        <v>88</v>
      </c>
      <c r="K13" s="132" t="s">
        <v>11</v>
      </c>
      <c r="L13" s="178" t="s">
        <v>12</v>
      </c>
      <c r="M13" s="175"/>
      <c r="O13" s="22">
        <v>0.33333333333333331</v>
      </c>
      <c r="R13" s="86" t="s">
        <v>142</v>
      </c>
      <c r="S13" s="73"/>
      <c r="T13" s="73"/>
      <c r="U13" s="73" t="s">
        <v>127</v>
      </c>
      <c r="V13" s="73" t="s">
        <v>48</v>
      </c>
    </row>
    <row r="14" spans="2:22" ht="20.100000000000001" customHeight="1" thickBot="1" x14ac:dyDescent="0.3">
      <c r="B14" s="175"/>
      <c r="C14" s="175"/>
      <c r="D14" s="133"/>
      <c r="E14" s="95"/>
      <c r="F14" s="136"/>
      <c r="G14" s="140"/>
      <c r="H14" s="95"/>
      <c r="I14" s="42"/>
      <c r="J14" s="136"/>
      <c r="K14" s="133"/>
      <c r="L14" s="179"/>
      <c r="M14" s="175"/>
      <c r="N14" s="39"/>
      <c r="R14" s="86" t="s">
        <v>143</v>
      </c>
      <c r="S14" s="73"/>
      <c r="T14" s="73"/>
      <c r="U14" s="73" t="s">
        <v>128</v>
      </c>
      <c r="V14" s="73" t="s">
        <v>51</v>
      </c>
    </row>
    <row r="15" spans="2:22" ht="20.100000000000001" customHeight="1" thickBot="1" x14ac:dyDescent="0.3">
      <c r="B15" s="175"/>
      <c r="C15" s="175"/>
      <c r="D15" s="133"/>
      <c r="E15" s="96"/>
      <c r="F15" s="137"/>
      <c r="G15" s="141"/>
      <c r="H15" s="96"/>
      <c r="I15" s="43"/>
      <c r="J15" s="137"/>
      <c r="K15" s="133"/>
      <c r="L15" s="179"/>
      <c r="M15" s="175"/>
      <c r="N15" s="39"/>
      <c r="O15" s="23" t="s">
        <v>86</v>
      </c>
      <c r="R15" s="86" t="s">
        <v>101</v>
      </c>
      <c r="S15" s="73"/>
      <c r="T15" s="73"/>
      <c r="U15" s="73" t="s">
        <v>129</v>
      </c>
      <c r="V15" s="73" t="s">
        <v>54</v>
      </c>
    </row>
    <row r="16" spans="2:22" ht="20.100000000000001" customHeight="1" thickBot="1" x14ac:dyDescent="0.3">
      <c r="B16" s="176"/>
      <c r="C16" s="176"/>
      <c r="D16" s="134"/>
      <c r="E16" s="97"/>
      <c r="F16" s="138"/>
      <c r="G16" s="142"/>
      <c r="H16" s="97"/>
      <c r="I16" s="44"/>
      <c r="J16" s="138"/>
      <c r="K16" s="133"/>
      <c r="L16" s="179"/>
      <c r="M16" s="175"/>
      <c r="N16" s="39"/>
      <c r="O16" s="22">
        <v>8.3333333333333329E-2</v>
      </c>
      <c r="R16" s="86" t="s">
        <v>102</v>
      </c>
      <c r="S16" s="73"/>
      <c r="T16" s="73"/>
      <c r="U16" s="73" t="s">
        <v>130</v>
      </c>
      <c r="V16" s="73" t="s">
        <v>55</v>
      </c>
    </row>
    <row r="17" spans="2:22" ht="20.100000000000001" customHeight="1" thickBot="1" x14ac:dyDescent="0.3">
      <c r="B17" s="88">
        <v>1</v>
      </c>
      <c r="C17" s="30" t="s">
        <v>17</v>
      </c>
      <c r="D17" s="89"/>
      <c r="E17" s="90"/>
      <c r="F17" s="91" t="str">
        <f>IF(D17="","",IF(G17="",IF((E17-D17)&gt;$O$6,$O$9,""),IF((G17-E17)&gt;$O$10,$O$10,IF((G17-E17)&lt;$O$9,$O$9,G17-D17))))</f>
        <v/>
      </c>
      <c r="G17" s="89"/>
      <c r="H17" s="90"/>
      <c r="I17" s="55">
        <f>IF(G17="",IF(E17-D17&gt;$O$6,E17-D17-$O$9,E17-D17),IF(G17-E17&lt;$O$9,H17-D17-$O$9,(E17-D17)+(H17-G17)))</f>
        <v>0</v>
      </c>
      <c r="J17" s="51" t="str">
        <f>IF(D17="","",IF(M17="",IF(I17&gt;$O$13,$O$13,I17),IF(M17="Feriado",IF(I17&gt;$O$13,$O$13,I17),IF(M17="Ponto Facultativo",IF(I17&lt;$O$3,$O$3,IF(I17&gt;$O$13,$O$13,I17)),IF(M17="Ponto Facultativo - Meio Período",IF(I17&lt;$O$16,I17+($O$3-$O$16),IF(I17&lt;$O$3,$O$3,IF(I17&gt;$O$13,$O$13,I17))),$O$3)))))</f>
        <v/>
      </c>
      <c r="K17" s="89" t="str">
        <f t="shared" ref="K17:K47" si="0">IF(J17="","",IF(OR(C17="sábado",C17="domingo",M17="Feriado"),J17,IF(J17&gt;$O$3,J17-$O$3,"")))</f>
        <v/>
      </c>
      <c r="L17" s="92" t="str">
        <f t="shared" ref="L17:L47" si="1">IF(OR(M17="Ponto Facultativo",M17="Feriado",C17="sábado",C17="domingo"),"",IF(M17="",IF(J17="",$O$3,IF(J17&lt;$O$3,$O$3-J17,"")),IF(M17="Ponto Facultativo - Meio Período",IF(J17="",$O$16,IF(J17&lt;$O$3,$O$3-J17,"")),"")))</f>
        <v/>
      </c>
      <c r="M17" s="93" t="s">
        <v>0</v>
      </c>
      <c r="N17" s="39"/>
      <c r="R17" s="86" t="s">
        <v>144</v>
      </c>
      <c r="S17" s="73"/>
      <c r="T17" s="73"/>
      <c r="U17" s="73" t="s">
        <v>132</v>
      </c>
      <c r="V17" s="73" t="s">
        <v>131</v>
      </c>
    </row>
    <row r="18" spans="2:22" ht="20.100000000000001" customHeight="1" thickBot="1" x14ac:dyDescent="0.3">
      <c r="B18" s="61">
        <v>2</v>
      </c>
      <c r="C18" s="58" t="s">
        <v>18</v>
      </c>
      <c r="D18" s="62"/>
      <c r="E18" s="63"/>
      <c r="F18" s="64" t="str">
        <f t="shared" ref="F18:F47" si="2">IF(D18="","",IF(G18="",IF((E18-D18)&gt;$O$6,$O$9,""),IF((G18-E18)&gt;$O$10,$O$10,IF((G18-E18)&lt;$O$9,$O$9,G18-D18))))</f>
        <v/>
      </c>
      <c r="G18" s="62"/>
      <c r="H18" s="63"/>
      <c r="I18" s="59">
        <f t="shared" ref="I18:I47" si="3">IF(G18="",IF(E18-D18&gt;$O$6,E18-D18-$O$9,E18-D18),IF(G18-E18&lt;$O$9,H18-D18-$O$9,(E18-D18)+(H18-G18)))</f>
        <v>0</v>
      </c>
      <c r="J18" s="60" t="str">
        <f t="shared" ref="J18:J47" si="4">IF(D18="", "",IF(M18="",IF(I18&gt;$O$13,$O$13,I18),IF(M18="Feriado",IF(I18&gt;$O$13,$O$13,I18),IF(M18="Ponto Facultativo",IF(I18&lt;$O$3,$O$3,IF(I18&gt;$O$13,$O$13,I18)),IF(M18="Ponto Facultativo - Meio Período",IF(I18&lt;$O$16,I18+($O$3-$O$16),IF(I18&lt;$O$3,$O$3,IF(I18&gt;$O$13,$O$13,I18))),$O$3)))))</f>
        <v/>
      </c>
      <c r="K18" s="62" t="str">
        <f t="shared" si="0"/>
        <v/>
      </c>
      <c r="L18" s="79">
        <f t="shared" si="1"/>
        <v>0.16666666666666666</v>
      </c>
      <c r="M18" s="82"/>
      <c r="N18" s="39"/>
      <c r="R18" s="86" t="s">
        <v>145</v>
      </c>
      <c r="S18" s="73"/>
      <c r="T18" s="73"/>
      <c r="U18" s="73" t="s">
        <v>133</v>
      </c>
      <c r="V18" s="73" t="s">
        <v>56</v>
      </c>
    </row>
    <row r="19" spans="2:22" ht="20.100000000000001" customHeight="1" thickBot="1" x14ac:dyDescent="0.3">
      <c r="B19" s="61">
        <v>3</v>
      </c>
      <c r="C19" s="58" t="s">
        <v>19</v>
      </c>
      <c r="D19" s="62"/>
      <c r="E19" s="63"/>
      <c r="F19" s="64" t="str">
        <f t="shared" si="2"/>
        <v/>
      </c>
      <c r="G19" s="62"/>
      <c r="H19" s="63"/>
      <c r="I19" s="59">
        <f t="shared" si="3"/>
        <v>0</v>
      </c>
      <c r="J19" s="60" t="str">
        <f t="shared" si="4"/>
        <v/>
      </c>
      <c r="K19" s="62" t="str">
        <f t="shared" si="0"/>
        <v/>
      </c>
      <c r="L19" s="79">
        <f t="shared" si="1"/>
        <v>0.16666666666666666</v>
      </c>
      <c r="M19" s="82"/>
      <c r="N19" s="34"/>
      <c r="O19" s="31"/>
      <c r="R19" s="86" t="s">
        <v>146</v>
      </c>
      <c r="S19" s="73"/>
      <c r="T19" s="73"/>
      <c r="U19" s="73" t="s">
        <v>134</v>
      </c>
      <c r="V19" s="73" t="s">
        <v>58</v>
      </c>
    </row>
    <row r="20" spans="2:22" ht="20.100000000000001" customHeight="1" thickBot="1" x14ac:dyDescent="0.3">
      <c r="B20" s="61">
        <v>4</v>
      </c>
      <c r="C20" s="58" t="s">
        <v>13</v>
      </c>
      <c r="D20" s="62"/>
      <c r="E20" s="63"/>
      <c r="F20" s="64" t="str">
        <f t="shared" si="2"/>
        <v/>
      </c>
      <c r="G20" s="62"/>
      <c r="H20" s="63"/>
      <c r="I20" s="59">
        <f t="shared" si="3"/>
        <v>0</v>
      </c>
      <c r="J20" s="60" t="str">
        <f t="shared" si="4"/>
        <v/>
      </c>
      <c r="K20" s="62" t="str">
        <f t="shared" si="0"/>
        <v/>
      </c>
      <c r="L20" s="79">
        <f t="shared" si="1"/>
        <v>0.16666666666666666</v>
      </c>
      <c r="M20" s="82"/>
      <c r="N20" s="34"/>
      <c r="O20" s="1" t="s">
        <v>21</v>
      </c>
      <c r="R20" s="86" t="s">
        <v>103</v>
      </c>
      <c r="S20" s="73"/>
      <c r="T20" s="73"/>
      <c r="U20" s="73" t="s">
        <v>135</v>
      </c>
      <c r="V20" s="73" t="s">
        <v>59</v>
      </c>
    </row>
    <row r="21" spans="2:22" ht="20.100000000000001" customHeight="1" thickBot="1" x14ac:dyDescent="0.3">
      <c r="B21" s="61">
        <v>5</v>
      </c>
      <c r="C21" s="58" t="s">
        <v>14</v>
      </c>
      <c r="D21" s="62"/>
      <c r="E21" s="63"/>
      <c r="F21" s="64" t="str">
        <f t="shared" si="2"/>
        <v/>
      </c>
      <c r="G21" s="62"/>
      <c r="H21" s="63"/>
      <c r="I21" s="59">
        <f t="shared" si="3"/>
        <v>0</v>
      </c>
      <c r="J21" s="60" t="str">
        <f t="shared" si="4"/>
        <v/>
      </c>
      <c r="K21" s="62" t="str">
        <f t="shared" si="0"/>
        <v/>
      </c>
      <c r="L21" s="79">
        <f t="shared" si="1"/>
        <v>0.16666666666666666</v>
      </c>
      <c r="M21" s="82"/>
      <c r="N21" s="34"/>
      <c r="O21" s="1" t="s">
        <v>12</v>
      </c>
      <c r="R21" s="86" t="s">
        <v>104</v>
      </c>
      <c r="S21" s="73"/>
      <c r="T21" s="73"/>
      <c r="U21" s="73"/>
      <c r="V21" s="73" t="s">
        <v>83</v>
      </c>
    </row>
    <row r="22" spans="2:22" ht="20.100000000000001" customHeight="1" thickBot="1" x14ac:dyDescent="0.3">
      <c r="B22" s="27">
        <v>6</v>
      </c>
      <c r="C22" s="30" t="s">
        <v>15</v>
      </c>
      <c r="D22" s="28"/>
      <c r="E22" s="3"/>
      <c r="F22" s="52" t="str">
        <f t="shared" si="2"/>
        <v/>
      </c>
      <c r="G22" s="28"/>
      <c r="H22" s="3"/>
      <c r="I22" s="55">
        <f t="shared" si="3"/>
        <v>0</v>
      </c>
      <c r="J22" s="51" t="str">
        <f t="shared" si="4"/>
        <v/>
      </c>
      <c r="K22" s="28" t="str">
        <f t="shared" si="0"/>
        <v/>
      </c>
      <c r="L22" s="80" t="str">
        <f t="shared" si="1"/>
        <v/>
      </c>
      <c r="M22" s="84"/>
      <c r="N22" s="34"/>
      <c r="R22" s="86" t="s">
        <v>105</v>
      </c>
      <c r="S22" s="73"/>
      <c r="T22" s="73"/>
      <c r="U22" s="73"/>
      <c r="V22" s="73" t="s">
        <v>60</v>
      </c>
    </row>
    <row r="23" spans="2:22" ht="20.100000000000001" customHeight="1" thickBot="1" x14ac:dyDescent="0.3">
      <c r="B23" s="27">
        <v>7</v>
      </c>
      <c r="C23" s="30" t="s">
        <v>16</v>
      </c>
      <c r="D23" s="28"/>
      <c r="E23" s="3"/>
      <c r="F23" s="52" t="str">
        <f t="shared" si="2"/>
        <v/>
      </c>
      <c r="G23" s="28"/>
      <c r="H23" s="3"/>
      <c r="I23" s="55">
        <f t="shared" si="3"/>
        <v>0</v>
      </c>
      <c r="J23" s="51" t="str">
        <f t="shared" si="4"/>
        <v/>
      </c>
      <c r="K23" s="28" t="str">
        <f t="shared" si="0"/>
        <v/>
      </c>
      <c r="L23" s="80" t="str">
        <f t="shared" si="1"/>
        <v/>
      </c>
      <c r="M23" s="84"/>
      <c r="N23" s="34"/>
      <c r="R23" s="86" t="s">
        <v>147</v>
      </c>
      <c r="S23" s="73"/>
      <c r="T23" s="73"/>
      <c r="U23" s="73"/>
      <c r="V23" s="87" t="s">
        <v>185</v>
      </c>
    </row>
    <row r="24" spans="2:22" ht="20.100000000000001" customHeight="1" thickBot="1" x14ac:dyDescent="0.3">
      <c r="B24" s="61">
        <v>8</v>
      </c>
      <c r="C24" s="58" t="s">
        <v>17</v>
      </c>
      <c r="D24" s="62"/>
      <c r="E24" s="63"/>
      <c r="F24" s="64" t="str">
        <f t="shared" si="2"/>
        <v/>
      </c>
      <c r="G24" s="62"/>
      <c r="H24" s="63"/>
      <c r="I24" s="59">
        <f t="shared" si="3"/>
        <v>0</v>
      </c>
      <c r="J24" s="60" t="str">
        <f t="shared" si="4"/>
        <v/>
      </c>
      <c r="K24" s="62" t="str">
        <f t="shared" si="0"/>
        <v/>
      </c>
      <c r="L24" s="79">
        <f t="shared" si="1"/>
        <v>0.16666666666666666</v>
      </c>
      <c r="M24" s="82"/>
      <c r="N24" s="34"/>
      <c r="R24" s="86" t="s">
        <v>148</v>
      </c>
      <c r="S24" s="73"/>
      <c r="T24" s="73"/>
      <c r="U24" s="73"/>
      <c r="V24" s="73" t="s">
        <v>61</v>
      </c>
    </row>
    <row r="25" spans="2:22" ht="20.100000000000001" customHeight="1" thickBot="1" x14ac:dyDescent="0.3">
      <c r="B25" s="61">
        <v>9</v>
      </c>
      <c r="C25" s="58" t="s">
        <v>18</v>
      </c>
      <c r="D25" s="62"/>
      <c r="E25" s="63"/>
      <c r="F25" s="64" t="str">
        <f t="shared" si="2"/>
        <v/>
      </c>
      <c r="G25" s="62"/>
      <c r="H25" s="63"/>
      <c r="I25" s="59">
        <f t="shared" si="3"/>
        <v>0</v>
      </c>
      <c r="J25" s="60" t="str">
        <f t="shared" si="4"/>
        <v/>
      </c>
      <c r="K25" s="62" t="str">
        <f t="shared" si="0"/>
        <v/>
      </c>
      <c r="L25" s="79">
        <f t="shared" si="1"/>
        <v>0.16666666666666666</v>
      </c>
      <c r="M25" s="82"/>
      <c r="N25" s="34"/>
      <c r="R25" s="86" t="s">
        <v>149</v>
      </c>
      <c r="S25" s="73"/>
      <c r="T25" s="73"/>
      <c r="U25" s="73"/>
      <c r="V25" s="73" t="s">
        <v>62</v>
      </c>
    </row>
    <row r="26" spans="2:22" ht="20.100000000000001" customHeight="1" thickBot="1" x14ac:dyDescent="0.3">
      <c r="B26" s="61">
        <v>10</v>
      </c>
      <c r="C26" s="58" t="s">
        <v>19</v>
      </c>
      <c r="D26" s="62"/>
      <c r="E26" s="63"/>
      <c r="F26" s="64" t="str">
        <f t="shared" si="2"/>
        <v/>
      </c>
      <c r="G26" s="62"/>
      <c r="H26" s="63"/>
      <c r="I26" s="59">
        <f t="shared" si="3"/>
        <v>0</v>
      </c>
      <c r="J26" s="60" t="str">
        <f t="shared" si="4"/>
        <v/>
      </c>
      <c r="K26" s="62" t="str">
        <f t="shared" si="0"/>
        <v/>
      </c>
      <c r="L26" s="79">
        <f t="shared" si="1"/>
        <v>0.16666666666666666</v>
      </c>
      <c r="M26" s="82"/>
      <c r="N26" s="34"/>
      <c r="R26" s="86" t="s">
        <v>150</v>
      </c>
      <c r="S26" s="73"/>
      <c r="T26" s="73"/>
      <c r="U26" s="73"/>
      <c r="V26" s="73" t="s">
        <v>84</v>
      </c>
    </row>
    <row r="27" spans="2:22" ht="20.100000000000001" customHeight="1" thickBot="1" x14ac:dyDescent="0.3">
      <c r="B27" s="61">
        <v>11</v>
      </c>
      <c r="C27" s="58" t="s">
        <v>13</v>
      </c>
      <c r="D27" s="62"/>
      <c r="E27" s="63"/>
      <c r="F27" s="64" t="str">
        <f t="shared" si="2"/>
        <v/>
      </c>
      <c r="G27" s="62"/>
      <c r="H27" s="63"/>
      <c r="I27" s="59">
        <f t="shared" si="3"/>
        <v>0</v>
      </c>
      <c r="J27" s="60" t="str">
        <f t="shared" si="4"/>
        <v/>
      </c>
      <c r="K27" s="62" t="str">
        <f t="shared" si="0"/>
        <v/>
      </c>
      <c r="L27" s="79">
        <f t="shared" si="1"/>
        <v>0.16666666666666666</v>
      </c>
      <c r="M27" s="82"/>
      <c r="N27" s="34"/>
      <c r="R27" s="86" t="s">
        <v>151</v>
      </c>
      <c r="S27" s="73"/>
      <c r="T27" s="73"/>
      <c r="U27" s="73"/>
      <c r="V27" s="74" t="s">
        <v>136</v>
      </c>
    </row>
    <row r="28" spans="2:22" ht="20.100000000000001" customHeight="1" thickBot="1" x14ac:dyDescent="0.3">
      <c r="B28" s="61">
        <v>12</v>
      </c>
      <c r="C28" s="58" t="s">
        <v>14</v>
      </c>
      <c r="D28" s="62"/>
      <c r="E28" s="63"/>
      <c r="F28" s="64" t="str">
        <f t="shared" si="2"/>
        <v/>
      </c>
      <c r="G28" s="62"/>
      <c r="H28" s="63"/>
      <c r="I28" s="59">
        <f t="shared" si="3"/>
        <v>0</v>
      </c>
      <c r="J28" s="60" t="str">
        <f t="shared" si="4"/>
        <v/>
      </c>
      <c r="K28" s="62" t="str">
        <f t="shared" si="0"/>
        <v/>
      </c>
      <c r="L28" s="79">
        <f t="shared" si="1"/>
        <v>0.16666666666666666</v>
      </c>
      <c r="M28" s="82"/>
      <c r="N28" s="34"/>
      <c r="R28" s="86" t="s">
        <v>152</v>
      </c>
      <c r="S28" s="73"/>
      <c r="T28" s="73"/>
      <c r="U28" s="73"/>
      <c r="V28" s="74" t="s">
        <v>63</v>
      </c>
    </row>
    <row r="29" spans="2:22" ht="20.100000000000001" customHeight="1" thickBot="1" x14ac:dyDescent="0.3">
      <c r="B29" s="27">
        <v>13</v>
      </c>
      <c r="C29" s="30" t="s">
        <v>15</v>
      </c>
      <c r="D29" s="28"/>
      <c r="E29" s="3"/>
      <c r="F29" s="52" t="str">
        <f t="shared" si="2"/>
        <v/>
      </c>
      <c r="G29" s="28"/>
      <c r="H29" s="3"/>
      <c r="I29" s="55">
        <f t="shared" si="3"/>
        <v>0</v>
      </c>
      <c r="J29" s="51" t="str">
        <f t="shared" si="4"/>
        <v/>
      </c>
      <c r="K29" s="28" t="str">
        <f t="shared" si="0"/>
        <v/>
      </c>
      <c r="L29" s="80" t="str">
        <f t="shared" si="1"/>
        <v/>
      </c>
      <c r="M29" s="84"/>
      <c r="N29" s="34"/>
      <c r="R29" s="86" t="s">
        <v>153</v>
      </c>
      <c r="S29" s="73"/>
      <c r="T29" s="73"/>
      <c r="U29" s="73"/>
      <c r="V29" s="76"/>
    </row>
    <row r="30" spans="2:22" ht="20.100000000000001" customHeight="1" thickBot="1" x14ac:dyDescent="0.3">
      <c r="B30" s="27">
        <v>14</v>
      </c>
      <c r="C30" s="30" t="s">
        <v>16</v>
      </c>
      <c r="D30" s="28"/>
      <c r="E30" s="3"/>
      <c r="F30" s="52" t="str">
        <f t="shared" si="2"/>
        <v/>
      </c>
      <c r="G30" s="28"/>
      <c r="H30" s="3"/>
      <c r="I30" s="55">
        <f t="shared" si="3"/>
        <v>0</v>
      </c>
      <c r="J30" s="51" t="str">
        <f t="shared" si="4"/>
        <v/>
      </c>
      <c r="K30" s="28" t="str">
        <f t="shared" si="0"/>
        <v/>
      </c>
      <c r="L30" s="80" t="str">
        <f t="shared" si="1"/>
        <v/>
      </c>
      <c r="M30" s="84"/>
      <c r="N30" s="34"/>
      <c r="R30" s="86" t="s">
        <v>154</v>
      </c>
      <c r="S30" s="73"/>
      <c r="T30" s="73"/>
      <c r="U30" s="73"/>
      <c r="V30" s="73"/>
    </row>
    <row r="31" spans="2:22" ht="20.100000000000001" customHeight="1" thickBot="1" x14ac:dyDescent="0.3">
      <c r="B31" s="61">
        <v>15</v>
      </c>
      <c r="C31" s="58" t="s">
        <v>17</v>
      </c>
      <c r="D31" s="62"/>
      <c r="E31" s="63"/>
      <c r="F31" s="64" t="str">
        <f t="shared" si="2"/>
        <v/>
      </c>
      <c r="G31" s="62"/>
      <c r="H31" s="63"/>
      <c r="I31" s="59">
        <f t="shared" si="3"/>
        <v>0</v>
      </c>
      <c r="J31" s="60" t="str">
        <f t="shared" si="4"/>
        <v/>
      </c>
      <c r="K31" s="62" t="str">
        <f t="shared" si="0"/>
        <v/>
      </c>
      <c r="L31" s="79">
        <f t="shared" si="1"/>
        <v>0.16666666666666666</v>
      </c>
      <c r="M31" s="82"/>
      <c r="N31" s="34"/>
      <c r="R31" s="86" t="s">
        <v>155</v>
      </c>
      <c r="S31" s="73"/>
      <c r="T31" s="73"/>
      <c r="U31" s="73"/>
      <c r="V31" s="73"/>
    </row>
    <row r="32" spans="2:22" ht="20.100000000000001" customHeight="1" thickBot="1" x14ac:dyDescent="0.3">
      <c r="B32" s="61">
        <v>16</v>
      </c>
      <c r="C32" s="58" t="s">
        <v>18</v>
      </c>
      <c r="D32" s="62"/>
      <c r="E32" s="63"/>
      <c r="F32" s="64" t="str">
        <f t="shared" si="2"/>
        <v/>
      </c>
      <c r="G32" s="62"/>
      <c r="H32" s="63"/>
      <c r="I32" s="59">
        <f t="shared" si="3"/>
        <v>0</v>
      </c>
      <c r="J32" s="60" t="str">
        <f t="shared" si="4"/>
        <v/>
      </c>
      <c r="K32" s="62" t="str">
        <f t="shared" si="0"/>
        <v/>
      </c>
      <c r="L32" s="79">
        <f t="shared" si="1"/>
        <v>0.16666666666666666</v>
      </c>
      <c r="M32" s="82"/>
      <c r="N32" s="34"/>
      <c r="R32" s="86" t="s">
        <v>156</v>
      </c>
      <c r="S32" s="73"/>
      <c r="T32" s="73"/>
      <c r="U32" s="73"/>
      <c r="V32" s="73"/>
    </row>
    <row r="33" spans="2:22" ht="20.100000000000001" customHeight="1" thickBot="1" x14ac:dyDescent="0.3">
      <c r="B33" s="61">
        <v>17</v>
      </c>
      <c r="C33" s="58" t="s">
        <v>19</v>
      </c>
      <c r="D33" s="62"/>
      <c r="E33" s="63"/>
      <c r="F33" s="64" t="str">
        <f t="shared" si="2"/>
        <v/>
      </c>
      <c r="G33" s="62"/>
      <c r="H33" s="63"/>
      <c r="I33" s="59">
        <f t="shared" si="3"/>
        <v>0</v>
      </c>
      <c r="J33" s="60" t="str">
        <f t="shared" si="4"/>
        <v/>
      </c>
      <c r="K33" s="62" t="str">
        <f t="shared" si="0"/>
        <v/>
      </c>
      <c r="L33" s="79">
        <f t="shared" si="1"/>
        <v>0.16666666666666666</v>
      </c>
      <c r="M33" s="82"/>
      <c r="N33" s="34"/>
      <c r="R33" s="86" t="s">
        <v>157</v>
      </c>
      <c r="S33" s="73"/>
      <c r="T33" s="73"/>
      <c r="U33" s="73"/>
      <c r="V33" s="73"/>
    </row>
    <row r="34" spans="2:22" ht="20.100000000000001" customHeight="1" thickBot="1" x14ac:dyDescent="0.3">
      <c r="B34" s="61">
        <v>18</v>
      </c>
      <c r="C34" s="58" t="s">
        <v>13</v>
      </c>
      <c r="D34" s="62"/>
      <c r="E34" s="63"/>
      <c r="F34" s="64" t="str">
        <f t="shared" si="2"/>
        <v/>
      </c>
      <c r="G34" s="62"/>
      <c r="H34" s="63"/>
      <c r="I34" s="59">
        <f t="shared" si="3"/>
        <v>0</v>
      </c>
      <c r="J34" s="60" t="str">
        <f t="shared" si="4"/>
        <v/>
      </c>
      <c r="K34" s="62" t="str">
        <f t="shared" si="0"/>
        <v/>
      </c>
      <c r="L34" s="79">
        <f t="shared" si="1"/>
        <v>0.16666666666666666</v>
      </c>
      <c r="M34" s="82"/>
      <c r="N34" s="34"/>
      <c r="R34" s="86" t="s">
        <v>158</v>
      </c>
      <c r="S34" s="73"/>
      <c r="T34" s="73"/>
      <c r="U34" s="73"/>
      <c r="V34" s="73"/>
    </row>
    <row r="35" spans="2:22" ht="20.100000000000001" customHeight="1" thickBot="1" x14ac:dyDescent="0.3">
      <c r="B35" s="61">
        <v>19</v>
      </c>
      <c r="C35" s="58" t="s">
        <v>14</v>
      </c>
      <c r="D35" s="62"/>
      <c r="E35" s="63"/>
      <c r="F35" s="64" t="str">
        <f t="shared" si="2"/>
        <v/>
      </c>
      <c r="G35" s="62"/>
      <c r="H35" s="63"/>
      <c r="I35" s="59">
        <f t="shared" si="3"/>
        <v>0</v>
      </c>
      <c r="J35" s="60" t="str">
        <f t="shared" si="4"/>
        <v/>
      </c>
      <c r="K35" s="62" t="str">
        <f t="shared" si="0"/>
        <v/>
      </c>
      <c r="L35" s="79">
        <f t="shared" si="1"/>
        <v>0.16666666666666666</v>
      </c>
      <c r="M35" s="82"/>
      <c r="N35" s="34"/>
      <c r="R35" s="86" t="s">
        <v>159</v>
      </c>
      <c r="S35" s="73"/>
      <c r="T35" s="73"/>
      <c r="U35" s="73"/>
      <c r="V35" s="73"/>
    </row>
    <row r="36" spans="2:22" ht="20.100000000000001" customHeight="1" thickBot="1" x14ac:dyDescent="0.3">
      <c r="B36" s="27">
        <v>20</v>
      </c>
      <c r="C36" s="30" t="s">
        <v>15</v>
      </c>
      <c r="D36" s="28"/>
      <c r="E36" s="3"/>
      <c r="F36" s="52" t="str">
        <f t="shared" si="2"/>
        <v/>
      </c>
      <c r="G36" s="28"/>
      <c r="H36" s="3"/>
      <c r="I36" s="55">
        <f t="shared" si="3"/>
        <v>0</v>
      </c>
      <c r="J36" s="51" t="str">
        <f t="shared" si="4"/>
        <v/>
      </c>
      <c r="K36" s="28" t="str">
        <f t="shared" si="0"/>
        <v/>
      </c>
      <c r="L36" s="80" t="str">
        <f t="shared" si="1"/>
        <v/>
      </c>
      <c r="M36" s="84"/>
      <c r="N36" s="34"/>
      <c r="R36" s="86" t="s">
        <v>160</v>
      </c>
      <c r="S36" s="73"/>
      <c r="T36" s="73"/>
      <c r="U36" s="73"/>
      <c r="V36" s="73"/>
    </row>
    <row r="37" spans="2:22" ht="20.100000000000001" customHeight="1" thickBot="1" x14ac:dyDescent="0.3">
      <c r="B37" s="27">
        <v>21</v>
      </c>
      <c r="C37" s="30" t="s">
        <v>16</v>
      </c>
      <c r="D37" s="28"/>
      <c r="E37" s="3"/>
      <c r="F37" s="52" t="str">
        <f t="shared" si="2"/>
        <v/>
      </c>
      <c r="G37" s="28"/>
      <c r="H37" s="3"/>
      <c r="I37" s="55">
        <f t="shared" si="3"/>
        <v>0</v>
      </c>
      <c r="J37" s="51" t="str">
        <f t="shared" si="4"/>
        <v/>
      </c>
      <c r="K37" s="28" t="str">
        <f t="shared" si="0"/>
        <v/>
      </c>
      <c r="L37" s="80" t="str">
        <f t="shared" si="1"/>
        <v/>
      </c>
      <c r="M37" s="84"/>
      <c r="N37" s="34"/>
      <c r="R37" s="86" t="s">
        <v>161</v>
      </c>
      <c r="S37" s="73"/>
      <c r="T37" s="73"/>
      <c r="U37" s="73"/>
      <c r="V37" s="73"/>
    </row>
    <row r="38" spans="2:22" ht="20.100000000000001" customHeight="1" thickBot="1" x14ac:dyDescent="0.3">
      <c r="B38" s="61">
        <v>22</v>
      </c>
      <c r="C38" s="58" t="s">
        <v>17</v>
      </c>
      <c r="D38" s="62"/>
      <c r="E38" s="63"/>
      <c r="F38" s="64" t="str">
        <f t="shared" si="2"/>
        <v/>
      </c>
      <c r="G38" s="62"/>
      <c r="H38" s="63"/>
      <c r="I38" s="59">
        <f t="shared" si="3"/>
        <v>0</v>
      </c>
      <c r="J38" s="60" t="str">
        <f t="shared" si="4"/>
        <v/>
      </c>
      <c r="K38" s="62" t="str">
        <f t="shared" si="0"/>
        <v/>
      </c>
      <c r="L38" s="79">
        <f t="shared" si="1"/>
        <v>0.16666666666666666</v>
      </c>
      <c r="M38" s="82"/>
      <c r="N38" s="34"/>
      <c r="R38" s="86" t="s">
        <v>162</v>
      </c>
      <c r="S38" s="73"/>
      <c r="T38" s="73"/>
      <c r="U38" s="73"/>
      <c r="V38" s="73"/>
    </row>
    <row r="39" spans="2:22" ht="20.100000000000001" customHeight="1" thickBot="1" x14ac:dyDescent="0.3">
      <c r="B39" s="61">
        <v>23</v>
      </c>
      <c r="C39" s="58" t="s">
        <v>18</v>
      </c>
      <c r="D39" s="62"/>
      <c r="E39" s="63"/>
      <c r="F39" s="64" t="str">
        <f t="shared" si="2"/>
        <v/>
      </c>
      <c r="G39" s="62"/>
      <c r="H39" s="63"/>
      <c r="I39" s="59">
        <f t="shared" si="3"/>
        <v>0</v>
      </c>
      <c r="J39" s="60" t="str">
        <f t="shared" si="4"/>
        <v/>
      </c>
      <c r="K39" s="62" t="str">
        <f t="shared" si="0"/>
        <v/>
      </c>
      <c r="L39" s="79">
        <f t="shared" si="1"/>
        <v>0.16666666666666666</v>
      </c>
      <c r="M39" s="82"/>
      <c r="N39" s="34"/>
      <c r="R39" s="86" t="s">
        <v>163</v>
      </c>
      <c r="S39" s="73"/>
      <c r="T39" s="73"/>
      <c r="U39" s="73"/>
      <c r="V39" s="73"/>
    </row>
    <row r="40" spans="2:22" ht="20.100000000000001" customHeight="1" thickBot="1" x14ac:dyDescent="0.3">
      <c r="B40" s="61">
        <v>24</v>
      </c>
      <c r="C40" s="58" t="s">
        <v>19</v>
      </c>
      <c r="D40" s="62"/>
      <c r="E40" s="63"/>
      <c r="F40" s="64" t="str">
        <f t="shared" si="2"/>
        <v/>
      </c>
      <c r="G40" s="62"/>
      <c r="H40" s="63"/>
      <c r="I40" s="59">
        <f t="shared" si="3"/>
        <v>0</v>
      </c>
      <c r="J40" s="60" t="str">
        <f t="shared" si="4"/>
        <v/>
      </c>
      <c r="K40" s="62" t="str">
        <f t="shared" si="0"/>
        <v/>
      </c>
      <c r="L40" s="79">
        <f t="shared" si="1"/>
        <v>0.16666666666666666</v>
      </c>
      <c r="M40" s="82"/>
      <c r="N40" s="34"/>
      <c r="R40" s="86" t="s">
        <v>164</v>
      </c>
      <c r="S40" s="73"/>
      <c r="T40" s="73"/>
      <c r="U40" s="73"/>
      <c r="V40" s="73"/>
    </row>
    <row r="41" spans="2:22" ht="20.100000000000001" customHeight="1" thickBot="1" x14ac:dyDescent="0.3">
      <c r="B41" s="61">
        <v>25</v>
      </c>
      <c r="C41" s="58" t="s">
        <v>13</v>
      </c>
      <c r="D41" s="62"/>
      <c r="E41" s="63"/>
      <c r="F41" s="64" t="str">
        <f t="shared" si="2"/>
        <v/>
      </c>
      <c r="G41" s="62"/>
      <c r="H41" s="63"/>
      <c r="I41" s="59">
        <f t="shared" si="3"/>
        <v>0</v>
      </c>
      <c r="J41" s="60" t="str">
        <f t="shared" si="4"/>
        <v/>
      </c>
      <c r="K41" s="62" t="str">
        <f t="shared" si="0"/>
        <v/>
      </c>
      <c r="L41" s="79">
        <f t="shared" si="1"/>
        <v>0.16666666666666666</v>
      </c>
      <c r="M41" s="82"/>
      <c r="N41" s="34"/>
      <c r="R41" s="86" t="s">
        <v>165</v>
      </c>
      <c r="S41" s="73"/>
      <c r="T41" s="73"/>
      <c r="U41" s="73"/>
      <c r="V41" s="73"/>
    </row>
    <row r="42" spans="2:22" ht="20.100000000000001" customHeight="1" thickBot="1" x14ac:dyDescent="0.3">
      <c r="B42" s="61">
        <v>26</v>
      </c>
      <c r="C42" s="58" t="s">
        <v>14</v>
      </c>
      <c r="D42" s="62"/>
      <c r="E42" s="63"/>
      <c r="F42" s="64" t="str">
        <f t="shared" si="2"/>
        <v/>
      </c>
      <c r="G42" s="62"/>
      <c r="H42" s="63"/>
      <c r="I42" s="59">
        <f t="shared" si="3"/>
        <v>0</v>
      </c>
      <c r="J42" s="60" t="str">
        <f t="shared" si="4"/>
        <v/>
      </c>
      <c r="K42" s="62" t="str">
        <f t="shared" si="0"/>
        <v/>
      </c>
      <c r="L42" s="79">
        <f t="shared" si="1"/>
        <v>0.16666666666666666</v>
      </c>
      <c r="M42" s="82"/>
      <c r="N42" s="34"/>
      <c r="R42" s="86" t="s">
        <v>166</v>
      </c>
      <c r="S42" s="73"/>
      <c r="T42" s="73"/>
      <c r="U42" s="73"/>
      <c r="V42" s="73"/>
    </row>
    <row r="43" spans="2:22" ht="20.100000000000001" customHeight="1" thickBot="1" x14ac:dyDescent="0.3">
      <c r="B43" s="27">
        <v>27</v>
      </c>
      <c r="C43" s="30" t="s">
        <v>15</v>
      </c>
      <c r="D43" s="28"/>
      <c r="E43" s="3"/>
      <c r="F43" s="52" t="str">
        <f t="shared" si="2"/>
        <v/>
      </c>
      <c r="G43" s="28"/>
      <c r="H43" s="3"/>
      <c r="I43" s="55">
        <f t="shared" si="3"/>
        <v>0</v>
      </c>
      <c r="J43" s="51" t="str">
        <f t="shared" si="4"/>
        <v/>
      </c>
      <c r="K43" s="28" t="str">
        <f t="shared" si="0"/>
        <v/>
      </c>
      <c r="L43" s="80" t="str">
        <f t="shared" si="1"/>
        <v/>
      </c>
      <c r="M43" s="84"/>
      <c r="N43" s="34"/>
      <c r="R43" s="86" t="s">
        <v>167</v>
      </c>
      <c r="S43" s="73"/>
      <c r="T43" s="73"/>
      <c r="U43" s="73"/>
      <c r="V43" s="73"/>
    </row>
    <row r="44" spans="2:22" ht="20.100000000000001" customHeight="1" thickBot="1" x14ac:dyDescent="0.3">
      <c r="B44" s="27">
        <v>28</v>
      </c>
      <c r="C44" s="30" t="s">
        <v>16</v>
      </c>
      <c r="D44" s="28"/>
      <c r="E44" s="3"/>
      <c r="F44" s="52" t="str">
        <f t="shared" si="2"/>
        <v/>
      </c>
      <c r="G44" s="28"/>
      <c r="H44" s="3"/>
      <c r="I44" s="55">
        <f t="shared" si="3"/>
        <v>0</v>
      </c>
      <c r="J44" s="51" t="str">
        <f t="shared" si="4"/>
        <v/>
      </c>
      <c r="K44" s="28" t="str">
        <f t="shared" si="0"/>
        <v/>
      </c>
      <c r="L44" s="80" t="str">
        <f t="shared" si="1"/>
        <v/>
      </c>
      <c r="M44" s="84"/>
      <c r="N44" s="34"/>
      <c r="R44" s="86" t="s">
        <v>116</v>
      </c>
      <c r="S44" s="73"/>
      <c r="T44" s="73"/>
      <c r="U44" s="73"/>
      <c r="V44" s="73"/>
    </row>
    <row r="45" spans="2:22" ht="20.100000000000001" customHeight="1" thickBot="1" x14ac:dyDescent="0.3">
      <c r="B45" s="61">
        <v>29</v>
      </c>
      <c r="C45" s="58" t="s">
        <v>17</v>
      </c>
      <c r="D45" s="62"/>
      <c r="E45" s="63"/>
      <c r="F45" s="64" t="str">
        <f t="shared" si="2"/>
        <v/>
      </c>
      <c r="G45" s="62"/>
      <c r="H45" s="63"/>
      <c r="I45" s="59">
        <f t="shared" si="3"/>
        <v>0</v>
      </c>
      <c r="J45" s="60" t="str">
        <f t="shared" si="4"/>
        <v/>
      </c>
      <c r="K45" s="62" t="str">
        <f t="shared" si="0"/>
        <v/>
      </c>
      <c r="L45" s="79">
        <f t="shared" si="1"/>
        <v>0.16666666666666666</v>
      </c>
      <c r="M45" s="82"/>
      <c r="N45" s="34"/>
      <c r="R45" s="86" t="s">
        <v>168</v>
      </c>
      <c r="S45" s="73"/>
      <c r="T45" s="73"/>
      <c r="U45" s="73"/>
      <c r="V45" s="73"/>
    </row>
    <row r="46" spans="2:22" ht="20.100000000000001" customHeight="1" thickBot="1" x14ac:dyDescent="0.3">
      <c r="B46" s="61">
        <v>30</v>
      </c>
      <c r="C46" s="58" t="s">
        <v>18</v>
      </c>
      <c r="D46" s="62"/>
      <c r="E46" s="63"/>
      <c r="F46" s="64" t="str">
        <f t="shared" si="2"/>
        <v/>
      </c>
      <c r="G46" s="62"/>
      <c r="H46" s="63"/>
      <c r="I46" s="59">
        <f t="shared" si="3"/>
        <v>0</v>
      </c>
      <c r="J46" s="60" t="str">
        <f t="shared" si="4"/>
        <v/>
      </c>
      <c r="K46" s="62" t="str">
        <f t="shared" si="0"/>
        <v/>
      </c>
      <c r="L46" s="79">
        <f t="shared" si="1"/>
        <v>0.16666666666666666</v>
      </c>
      <c r="M46" s="82"/>
      <c r="N46" s="34"/>
      <c r="R46" s="86" t="s">
        <v>169</v>
      </c>
      <c r="S46" s="73"/>
      <c r="T46" s="73"/>
      <c r="U46" s="73"/>
      <c r="V46" s="73"/>
    </row>
    <row r="47" spans="2:22" ht="20.100000000000001" customHeight="1" thickBot="1" x14ac:dyDescent="0.3">
      <c r="B47" s="65">
        <v>31</v>
      </c>
      <c r="C47" s="66" t="s">
        <v>19</v>
      </c>
      <c r="D47" s="67"/>
      <c r="E47" s="68"/>
      <c r="F47" s="69" t="str">
        <f t="shared" si="2"/>
        <v/>
      </c>
      <c r="G47" s="67"/>
      <c r="H47" s="68"/>
      <c r="I47" s="59">
        <f t="shared" si="3"/>
        <v>0</v>
      </c>
      <c r="J47" s="60" t="str">
        <f t="shared" si="4"/>
        <v/>
      </c>
      <c r="K47" s="67" t="str">
        <f t="shared" si="0"/>
        <v/>
      </c>
      <c r="L47" s="81">
        <f t="shared" si="1"/>
        <v>0.16666666666666666</v>
      </c>
      <c r="M47" s="83"/>
      <c r="N47" s="34"/>
      <c r="R47" s="86" t="s">
        <v>170</v>
      </c>
      <c r="S47" s="73"/>
      <c r="T47" s="73"/>
      <c r="U47" s="73"/>
      <c r="V47" s="73"/>
    </row>
    <row r="48" spans="2:22" ht="20.100000000000001" customHeight="1" thickBot="1" x14ac:dyDescent="0.3">
      <c r="B48" s="26"/>
      <c r="C48" s="20"/>
      <c r="D48" s="21"/>
      <c r="E48" s="10"/>
      <c r="F48" s="10"/>
      <c r="G48" s="113" t="s">
        <v>20</v>
      </c>
      <c r="H48" s="114"/>
      <c r="I48" s="115"/>
      <c r="J48" s="116"/>
      <c r="K48" s="11" t="s">
        <v>21</v>
      </c>
      <c r="L48" s="12" t="s">
        <v>12</v>
      </c>
      <c r="N48" s="34"/>
      <c r="R48" s="86" t="s">
        <v>171</v>
      </c>
      <c r="S48" s="73"/>
      <c r="T48" s="73"/>
      <c r="U48" s="73"/>
      <c r="V48" s="73"/>
    </row>
    <row r="49" spans="2:22" ht="20.100000000000001" customHeight="1" thickBot="1" x14ac:dyDescent="0.3">
      <c r="B49" s="25"/>
      <c r="C49" s="118" t="s">
        <v>22</v>
      </c>
      <c r="D49" s="116"/>
      <c r="E49" s="10"/>
      <c r="F49" s="10"/>
      <c r="G49" s="113"/>
      <c r="H49" s="114"/>
      <c r="I49" s="114"/>
      <c r="J49" s="117"/>
      <c r="K49" s="5">
        <f>SUM(K17:K47)</f>
        <v>0</v>
      </c>
      <c r="L49" s="6">
        <f>SUM(L17:L47)</f>
        <v>3.6666666666666652</v>
      </c>
      <c r="R49" s="86" t="s">
        <v>172</v>
      </c>
      <c r="S49" s="73"/>
      <c r="T49" s="73"/>
      <c r="U49" s="73"/>
      <c r="V49" s="73"/>
    </row>
    <row r="50" spans="2:22" ht="20.100000000000001" customHeight="1" thickBot="1" x14ac:dyDescent="0.3">
      <c r="B50" s="2"/>
      <c r="C50" s="119"/>
      <c r="D50" s="121"/>
      <c r="E50" s="10"/>
      <c r="F50" s="10"/>
      <c r="G50" s="118" t="s">
        <v>23</v>
      </c>
      <c r="H50" s="115"/>
      <c r="I50" s="115"/>
      <c r="J50" s="116"/>
      <c r="K50" s="8" t="s">
        <v>21</v>
      </c>
      <c r="L50" s="9" t="s">
        <v>12</v>
      </c>
      <c r="R50" s="86" t="s">
        <v>173</v>
      </c>
      <c r="S50" s="73"/>
      <c r="T50" s="73"/>
      <c r="U50" s="73"/>
      <c r="V50" s="73"/>
    </row>
    <row r="51" spans="2:22" ht="20.100000000000001" customHeight="1" thickBot="1" x14ac:dyDescent="0.3">
      <c r="B51" s="2"/>
      <c r="C51" s="32"/>
      <c r="D51" s="33"/>
      <c r="E51" s="10"/>
      <c r="F51" s="10"/>
      <c r="G51" s="119"/>
      <c r="H51" s="120"/>
      <c r="I51" s="120"/>
      <c r="J51" s="121"/>
      <c r="K51" s="5">
        <f>IF(C51="Crédito",IF(K49&gt;0,K49,0),IF(K49&gt;0,IF(K49&gt;D51,K49-D51,0),0))</f>
        <v>0</v>
      </c>
      <c r="L51" s="6">
        <f>IF(C51="Crédito",IF(L49&gt;0,IF(L49&gt;D51,L49-D51,0),L49),IF(L49&gt;0,L49,0))</f>
        <v>3.6666666666666652</v>
      </c>
      <c r="R51" s="86" t="s">
        <v>174</v>
      </c>
      <c r="S51" s="73"/>
      <c r="T51" s="73"/>
      <c r="U51" s="73"/>
      <c r="V51" s="73"/>
    </row>
    <row r="52" spans="2:22" ht="20.100000000000001" customHeight="1" thickBot="1" x14ac:dyDescent="0.3">
      <c r="B52" s="2"/>
      <c r="C52" s="20"/>
      <c r="D52" s="21"/>
      <c r="E52" s="21"/>
      <c r="F52" s="21"/>
      <c r="G52" s="21"/>
      <c r="K52" s="170" t="s">
        <v>24</v>
      </c>
      <c r="L52" s="171"/>
      <c r="R52" s="86" t="s">
        <v>117</v>
      </c>
      <c r="S52" s="73"/>
      <c r="T52" s="73"/>
      <c r="U52" s="73"/>
      <c r="V52" s="73"/>
    </row>
    <row r="53" spans="2:22" ht="20.100000000000001" customHeight="1" thickBot="1" x14ac:dyDescent="0.3">
      <c r="B53" s="2"/>
      <c r="C53" s="20"/>
      <c r="D53" s="104" t="s">
        <v>90</v>
      </c>
      <c r="E53" s="105"/>
      <c r="F53" s="105"/>
      <c r="G53" s="105"/>
      <c r="H53" s="106"/>
      <c r="I53" s="53"/>
      <c r="J53" s="53"/>
      <c r="K53" s="56" t="str">
        <f>IF(L51&gt;K51,"Débito",IF(K51=L51,"","Crédito"))</f>
        <v>Débito</v>
      </c>
      <c r="L53" s="57">
        <f>IF(MINUTE(IF(L51&gt;K51,L51-K51,IF(K51=L51,0,K51-L51)))=0,IF(L51&gt;K51,L51-K51,IF(K51=L51,0,K51-L51)),ROUNDDOWN(IF(L51&gt;K51,L51-K51,IF(K51=L51,0,K51-L51))*24,0)*1/24)</f>
        <v>3.6666666666666652</v>
      </c>
      <c r="R53" s="86" t="s">
        <v>106</v>
      </c>
      <c r="S53" s="73"/>
      <c r="T53" s="73"/>
      <c r="U53" s="73"/>
      <c r="V53" s="73"/>
    </row>
    <row r="54" spans="2:22" ht="20.100000000000001" customHeight="1" thickBot="1" x14ac:dyDescent="0.3">
      <c r="B54" s="2"/>
      <c r="C54" s="2"/>
      <c r="D54" s="107"/>
      <c r="E54" s="108"/>
      <c r="F54" s="108"/>
      <c r="G54" s="108"/>
      <c r="H54" s="109"/>
      <c r="I54" s="40"/>
      <c r="J54" s="53"/>
      <c r="K54" s="47"/>
      <c r="L54" s="48"/>
      <c r="R54" s="86" t="s">
        <v>107</v>
      </c>
      <c r="S54" s="73"/>
      <c r="T54" s="73"/>
      <c r="U54" s="73"/>
      <c r="V54" s="73"/>
    </row>
    <row r="55" spans="2:22" ht="20.100000000000001" customHeight="1" thickBot="1" x14ac:dyDescent="0.3">
      <c r="B55" s="21"/>
      <c r="C55" s="21"/>
      <c r="D55" s="107"/>
      <c r="E55" s="108"/>
      <c r="F55" s="108"/>
      <c r="G55" s="108"/>
      <c r="H55" s="109"/>
      <c r="I55" s="49"/>
      <c r="J55" s="49"/>
      <c r="K55" s="130" t="s">
        <v>25</v>
      </c>
      <c r="L55" s="131"/>
      <c r="R55" s="86" t="s">
        <v>108</v>
      </c>
      <c r="S55" s="73"/>
      <c r="T55" s="73"/>
      <c r="U55" s="73"/>
      <c r="V55" s="73"/>
    </row>
    <row r="56" spans="2:22" ht="20.100000000000001" customHeight="1" thickBot="1" x14ac:dyDescent="0.3">
      <c r="B56" s="21"/>
      <c r="C56" s="21"/>
      <c r="D56" s="107"/>
      <c r="E56" s="108"/>
      <c r="F56" s="108"/>
      <c r="G56" s="108"/>
      <c r="H56" s="109"/>
      <c r="I56" s="49"/>
      <c r="J56" s="49"/>
      <c r="K56" s="125">
        <f>IF(MINUTE(IF(C51="Débito",IF(K49&gt;0,IF(K49&gt;=D51,0,D51-K49),D51),0))=0,IF(C51="Débito",IF(K49&gt;0,IF(K49&gt;=D51,0,D51-K49),D51),0),ROUNDDOWN(IF(C51="Débito",IF(K49&gt;0,IF(K49&gt;=D51,0,D51-K49),D51),0)*24,0)*1/24)</f>
        <v>0</v>
      </c>
      <c r="L56" s="126"/>
      <c r="R56" s="86" t="s">
        <v>109</v>
      </c>
      <c r="S56" s="73"/>
      <c r="T56" s="73"/>
      <c r="U56" s="73"/>
      <c r="V56" s="73"/>
    </row>
    <row r="57" spans="2:22" ht="20.100000000000001" customHeight="1" thickBot="1" x14ac:dyDescent="0.3">
      <c r="B57" s="21"/>
      <c r="C57" s="2"/>
      <c r="D57" s="107"/>
      <c r="E57" s="108"/>
      <c r="F57" s="108"/>
      <c r="G57" s="108"/>
      <c r="H57" s="109"/>
      <c r="I57" s="49"/>
      <c r="J57" s="49"/>
      <c r="K57" s="2"/>
      <c r="L57" s="2"/>
      <c r="R57" s="86" t="s">
        <v>110</v>
      </c>
      <c r="S57" s="73"/>
      <c r="T57" s="73"/>
      <c r="U57" s="73"/>
      <c r="V57" s="73"/>
    </row>
    <row r="58" spans="2:22" ht="20.100000000000001" customHeight="1" thickBot="1" x14ac:dyDescent="0.3">
      <c r="B58" s="21"/>
      <c r="C58" s="2"/>
      <c r="D58" s="110"/>
      <c r="E58" s="111"/>
      <c r="F58" s="111"/>
      <c r="G58" s="111"/>
      <c r="H58" s="112"/>
      <c r="I58" s="49"/>
      <c r="J58" s="49"/>
      <c r="K58" s="2"/>
      <c r="L58" s="14"/>
      <c r="R58" s="86" t="s">
        <v>175</v>
      </c>
      <c r="S58" s="73"/>
      <c r="T58" s="73"/>
      <c r="U58" s="73"/>
      <c r="V58" s="73"/>
    </row>
    <row r="59" spans="2:22" ht="20.100000000000001" customHeight="1" thickBot="1" x14ac:dyDescent="0.3">
      <c r="B59" s="21"/>
      <c r="C59" s="2"/>
      <c r="D59" s="2"/>
      <c r="E59" s="54"/>
      <c r="F59" s="54"/>
      <c r="G59" s="54"/>
      <c r="H59" s="54"/>
      <c r="I59" s="54"/>
      <c r="J59" s="54"/>
      <c r="K59" s="2"/>
      <c r="L59" s="21"/>
      <c r="R59" s="86" t="s">
        <v>176</v>
      </c>
      <c r="S59" s="73"/>
      <c r="T59" s="73"/>
      <c r="U59" s="73"/>
      <c r="V59" s="73"/>
    </row>
    <row r="60" spans="2:22" ht="20.100000000000001" customHeight="1" thickBot="1" x14ac:dyDescent="0.3">
      <c r="C60" s="13" t="s">
        <v>26</v>
      </c>
      <c r="D60" s="2"/>
      <c r="E60" s="21"/>
      <c r="G60" s="13" t="s">
        <v>26</v>
      </c>
      <c r="H60" s="21"/>
      <c r="L60" s="13" t="s">
        <v>26</v>
      </c>
      <c r="R60" s="86" t="s">
        <v>111</v>
      </c>
      <c r="S60" s="73"/>
      <c r="T60" s="73"/>
      <c r="U60" s="73"/>
      <c r="V60" s="73"/>
    </row>
    <row r="61" spans="2:22" ht="20.100000000000001" customHeight="1" thickBot="1" x14ac:dyDescent="0.3">
      <c r="C61" s="14" t="s">
        <v>27</v>
      </c>
      <c r="D61" s="7"/>
      <c r="E61" s="21"/>
      <c r="G61" s="14" t="s">
        <v>28</v>
      </c>
      <c r="H61" s="21"/>
      <c r="L61" s="14" t="s">
        <v>29</v>
      </c>
      <c r="R61" s="86" t="s">
        <v>177</v>
      </c>
      <c r="S61" s="73"/>
      <c r="T61" s="73"/>
      <c r="U61" s="73"/>
      <c r="V61" s="73"/>
    </row>
    <row r="62" spans="2:22" ht="20.100000000000001" customHeight="1" thickBot="1" x14ac:dyDescent="0.3">
      <c r="B62" s="21"/>
      <c r="C62" s="20"/>
      <c r="D62" s="21"/>
      <c r="E62" s="21"/>
      <c r="F62" s="21"/>
      <c r="G62" s="21"/>
      <c r="H62" s="21"/>
      <c r="I62" s="21"/>
      <c r="J62" s="21"/>
      <c r="K62" s="21"/>
      <c r="L62" s="21"/>
      <c r="R62" s="86" t="s">
        <v>178</v>
      </c>
      <c r="S62" s="73"/>
      <c r="T62" s="73"/>
      <c r="U62" s="73"/>
      <c r="V62" s="73"/>
    </row>
    <row r="63" spans="2:22" ht="20.100000000000001" customHeight="1" thickBot="1" x14ac:dyDescent="0.3">
      <c r="C63" s="143" t="s">
        <v>184</v>
      </c>
      <c r="D63" s="144"/>
      <c r="E63" s="144"/>
      <c r="F63" s="144"/>
      <c r="G63" s="144"/>
      <c r="H63" s="144"/>
      <c r="I63" s="144"/>
      <c r="J63" s="144"/>
      <c r="K63" s="144"/>
      <c r="L63" s="145"/>
      <c r="R63" s="86" t="s">
        <v>112</v>
      </c>
      <c r="S63" s="73"/>
      <c r="T63" s="73"/>
      <c r="U63" s="73"/>
      <c r="V63" s="73"/>
    </row>
    <row r="64" spans="2:22" ht="20.100000000000001" customHeight="1" thickBot="1" x14ac:dyDescent="0.3">
      <c r="C64" s="146"/>
      <c r="D64" s="147"/>
      <c r="E64" s="147"/>
      <c r="F64" s="147"/>
      <c r="G64" s="147"/>
      <c r="H64" s="147"/>
      <c r="I64" s="147"/>
      <c r="J64" s="147"/>
      <c r="K64" s="147"/>
      <c r="L64" s="148"/>
      <c r="R64" s="86" t="s">
        <v>113</v>
      </c>
      <c r="S64" s="73"/>
      <c r="T64" s="73"/>
      <c r="U64" s="73"/>
      <c r="V64" s="73"/>
    </row>
    <row r="65" spans="3:22" ht="20.100000000000001" customHeight="1" thickBot="1" x14ac:dyDescent="0.3">
      <c r="C65" s="149"/>
      <c r="D65" s="150"/>
      <c r="E65" s="150"/>
      <c r="F65" s="150"/>
      <c r="G65" s="150"/>
      <c r="H65" s="150"/>
      <c r="I65" s="150"/>
      <c r="J65" s="150"/>
      <c r="K65" s="150"/>
      <c r="L65" s="151"/>
      <c r="R65" s="86" t="s">
        <v>114</v>
      </c>
      <c r="S65" s="73"/>
      <c r="T65" s="73"/>
      <c r="U65" s="73"/>
      <c r="V65" s="73"/>
    </row>
    <row r="66" spans="3:22" ht="20.100000000000001" customHeight="1" thickBot="1" x14ac:dyDescent="0.3">
      <c r="C66" s="152"/>
      <c r="D66" s="153"/>
      <c r="E66" s="153"/>
      <c r="F66" s="153"/>
      <c r="G66" s="153"/>
      <c r="H66" s="153"/>
      <c r="I66" s="153"/>
      <c r="J66" s="153"/>
      <c r="K66" s="153"/>
      <c r="L66" s="154"/>
      <c r="N66" s="1"/>
      <c r="R66" s="86" t="s">
        <v>179</v>
      </c>
      <c r="S66" s="73"/>
      <c r="T66" s="73"/>
      <c r="U66" s="73"/>
      <c r="V66" s="73"/>
    </row>
    <row r="67" spans="3:22" ht="20.100000000000001" customHeight="1" thickBot="1" x14ac:dyDescent="0.3">
      <c r="L67" s="53"/>
      <c r="N67" s="1"/>
      <c r="R67" s="86" t="s">
        <v>115</v>
      </c>
      <c r="S67" s="73"/>
      <c r="T67" s="73"/>
      <c r="U67" s="73"/>
      <c r="V67" s="73"/>
    </row>
    <row r="68" spans="3:22" ht="20.100000000000001" customHeight="1" thickBot="1" x14ac:dyDescent="0.3">
      <c r="N68" s="1"/>
      <c r="R68" s="86" t="s">
        <v>180</v>
      </c>
      <c r="S68" s="73"/>
      <c r="T68" s="73"/>
      <c r="U68" s="73"/>
      <c r="V68"/>
    </row>
    <row r="69" spans="3:22" ht="20.100000000000001" customHeight="1" thickBot="1" x14ac:dyDescent="0.3">
      <c r="N69" s="1"/>
      <c r="R69" s="86" t="s">
        <v>181</v>
      </c>
      <c r="S69" s="73"/>
      <c r="T69" s="73"/>
      <c r="U69" s="73"/>
      <c r="V69"/>
    </row>
    <row r="70" spans="3:22" ht="20.100000000000001" customHeight="1" thickBot="1" x14ac:dyDescent="0.3">
      <c r="N70" s="1"/>
      <c r="R70" s="86" t="s">
        <v>182</v>
      </c>
      <c r="S70" s="73"/>
      <c r="T70" s="73"/>
      <c r="U70" s="73"/>
      <c r="V70"/>
    </row>
    <row r="71" spans="3:22" ht="20.100000000000001" customHeight="1" thickBot="1" x14ac:dyDescent="0.3">
      <c r="N71" s="1"/>
      <c r="R71" s="72"/>
      <c r="S71" s="73"/>
      <c r="T71" s="73"/>
      <c r="U71" s="73"/>
      <c r="V71"/>
    </row>
    <row r="72" spans="3:22" ht="20.100000000000001" customHeight="1" thickBot="1" x14ac:dyDescent="0.3">
      <c r="N72" s="1"/>
      <c r="R72" s="72"/>
      <c r="S72" s="73"/>
      <c r="T72" s="73"/>
      <c r="U72" s="73"/>
      <c r="V72"/>
    </row>
    <row r="73" spans="3:22" ht="20.100000000000001" customHeight="1" thickBot="1" x14ac:dyDescent="0.3">
      <c r="N73" s="1"/>
      <c r="R73" s="72"/>
      <c r="S73" s="73"/>
      <c r="T73" s="73"/>
      <c r="U73" s="73"/>
      <c r="V73"/>
    </row>
    <row r="74" spans="3:22" ht="20.100000000000001" customHeight="1" thickBot="1" x14ac:dyDescent="0.3">
      <c r="N74" s="1"/>
      <c r="R74" s="72"/>
      <c r="S74" s="73"/>
      <c r="T74" s="73"/>
      <c r="U74" s="73"/>
      <c r="V74"/>
    </row>
    <row r="75" spans="3:22" ht="20.100000000000001" customHeight="1" thickBot="1" x14ac:dyDescent="0.3">
      <c r="N75" s="1"/>
      <c r="R75" s="77"/>
      <c r="S75" s="73"/>
      <c r="T75" s="73"/>
      <c r="U75" s="73"/>
      <c r="V75"/>
    </row>
    <row r="76" spans="3:22" ht="20.100000000000001" customHeight="1" thickBot="1" x14ac:dyDescent="0.3">
      <c r="N76" s="1"/>
      <c r="R76" s="72"/>
      <c r="S76" s="73"/>
      <c r="T76" s="73"/>
      <c r="U76" s="73"/>
      <c r="V76"/>
    </row>
    <row r="77" spans="3:22" ht="20.100000000000001" customHeight="1" thickBot="1" x14ac:dyDescent="0.3">
      <c r="N77" s="1"/>
      <c r="R77" s="72"/>
      <c r="S77" s="73"/>
      <c r="T77" s="73"/>
      <c r="U77" s="73"/>
      <c r="V77"/>
    </row>
    <row r="78" spans="3:22" ht="20.100000000000001" customHeight="1" thickBot="1" x14ac:dyDescent="0.3">
      <c r="N78" s="1"/>
      <c r="R78" s="72"/>
      <c r="S78" s="73"/>
      <c r="T78" s="73"/>
      <c r="U78" s="73"/>
      <c r="V78"/>
    </row>
    <row r="79" spans="3:22" ht="20.100000000000001" customHeight="1" thickBot="1" x14ac:dyDescent="0.3">
      <c r="N79" s="1"/>
      <c r="R79" s="72"/>
      <c r="S79" s="73"/>
      <c r="T79" s="73"/>
      <c r="U79" s="73"/>
      <c r="V79"/>
    </row>
    <row r="80" spans="3:22" ht="20.100000000000001" customHeight="1" thickBot="1" x14ac:dyDescent="0.3">
      <c r="N80" s="1"/>
      <c r="R80" s="72"/>
      <c r="S80" s="73"/>
      <c r="T80" s="73"/>
      <c r="U80" s="73"/>
      <c r="V80"/>
    </row>
    <row r="81" spans="14:22" ht="20.100000000000001" customHeight="1" thickBot="1" x14ac:dyDescent="0.3">
      <c r="N81" s="1"/>
      <c r="R81" s="72"/>
      <c r="S81" s="73"/>
      <c r="T81" s="73"/>
      <c r="U81" s="73"/>
      <c r="V81"/>
    </row>
    <row r="82" spans="14:22" ht="20.100000000000001" customHeight="1" thickBot="1" x14ac:dyDescent="0.3">
      <c r="N82" s="1"/>
      <c r="R82" s="72"/>
      <c r="S82" s="73"/>
      <c r="T82" s="73"/>
      <c r="U82" s="73"/>
      <c r="V82"/>
    </row>
    <row r="83" spans="14:22" ht="20.100000000000001" customHeight="1" thickBot="1" x14ac:dyDescent="0.3">
      <c r="R83" s="78"/>
      <c r="S83" s="73"/>
      <c r="T83" s="73"/>
      <c r="U83" s="73"/>
      <c r="V83"/>
    </row>
    <row r="84" spans="14:22" ht="20.100000000000001" customHeight="1" thickBot="1" x14ac:dyDescent="0.3">
      <c r="R84" s="78"/>
      <c r="S84" s="73"/>
      <c r="T84" s="73"/>
      <c r="U84" s="73"/>
      <c r="V84"/>
    </row>
    <row r="85" spans="14:22" ht="20.100000000000001" customHeight="1" thickBot="1" x14ac:dyDescent="0.3">
      <c r="R85" s="78"/>
      <c r="S85" s="73"/>
      <c r="T85" s="73"/>
      <c r="U85" s="73"/>
      <c r="V85" s="76"/>
    </row>
    <row r="86" spans="14:22" ht="20.100000000000001" customHeight="1" thickBot="1" x14ac:dyDescent="0.3">
      <c r="R86" s="78"/>
      <c r="S86" s="73"/>
      <c r="T86" s="73"/>
      <c r="U86" s="73"/>
      <c r="V86" s="73"/>
    </row>
    <row r="87" spans="14:22" ht="20.100000000000001" customHeight="1" thickBot="1" x14ac:dyDescent="0.3">
      <c r="R87" s="78"/>
      <c r="S87" s="73"/>
      <c r="T87" s="73"/>
      <c r="U87" s="73"/>
      <c r="V87" s="73"/>
    </row>
    <row r="88" spans="14:22" ht="20.100000000000001" customHeight="1" thickBot="1" x14ac:dyDescent="0.3">
      <c r="R88" s="78"/>
      <c r="S88" s="73"/>
      <c r="T88" s="73"/>
      <c r="U88" s="73"/>
      <c r="V88" s="73"/>
    </row>
    <row r="89" spans="14:22" ht="20.100000000000001" customHeight="1" thickBot="1" x14ac:dyDescent="0.3">
      <c r="R89" s="78"/>
      <c r="S89" s="73"/>
      <c r="T89" s="73"/>
      <c r="U89" s="73"/>
      <c r="V89" s="73"/>
    </row>
    <row r="90" spans="14:22" ht="20.100000000000001" customHeight="1" thickBot="1" x14ac:dyDescent="0.3">
      <c r="R90" s="78"/>
      <c r="S90" s="73"/>
      <c r="T90" s="73"/>
      <c r="U90" s="73"/>
      <c r="V90" s="73"/>
    </row>
    <row r="91" spans="14:22" ht="20.100000000000001" customHeight="1" thickBot="1" x14ac:dyDescent="0.3">
      <c r="R91" s="78"/>
      <c r="S91" s="73"/>
      <c r="T91" s="73"/>
      <c r="U91" s="73"/>
      <c r="V91" s="73"/>
    </row>
    <row r="92" spans="14:22" ht="20.100000000000001" customHeight="1" thickBot="1" x14ac:dyDescent="0.3">
      <c r="R92" s="78"/>
      <c r="S92" s="73"/>
      <c r="T92" s="73"/>
      <c r="U92" s="73"/>
      <c r="V92" s="73"/>
    </row>
    <row r="93" spans="14:22" ht="20.100000000000001" customHeight="1" thickBot="1" x14ac:dyDescent="0.3">
      <c r="R93" s="78"/>
      <c r="S93" s="73"/>
      <c r="T93" s="73"/>
      <c r="U93" s="73"/>
      <c r="V93" s="73"/>
    </row>
    <row r="94" spans="14:22" ht="20.100000000000001" customHeight="1" thickBot="1" x14ac:dyDescent="0.3">
      <c r="R94" s="78"/>
      <c r="S94" s="73"/>
      <c r="T94" s="73"/>
      <c r="U94" s="73"/>
      <c r="V94" s="73"/>
    </row>
    <row r="95" spans="14:22" ht="20.100000000000001" customHeight="1" thickBot="1" x14ac:dyDescent="0.3">
      <c r="R95" s="78"/>
      <c r="S95" s="73"/>
      <c r="T95" s="73"/>
      <c r="U95" s="73"/>
      <c r="V95" s="73"/>
    </row>
    <row r="96" spans="14:22" ht="20.100000000000001" customHeight="1" thickBot="1" x14ac:dyDescent="0.3">
      <c r="R96" s="78"/>
      <c r="S96" s="73"/>
      <c r="T96" s="73"/>
      <c r="U96" s="73"/>
      <c r="V96" s="73"/>
    </row>
    <row r="97" spans="18:22" ht="20.100000000000001" customHeight="1" thickBot="1" x14ac:dyDescent="0.3">
      <c r="R97" s="78"/>
      <c r="S97" s="73"/>
      <c r="T97" s="73"/>
      <c r="U97" s="73"/>
      <c r="V97" s="73"/>
    </row>
    <row r="98" spans="18:22" ht="20.100000000000001" customHeight="1" thickBot="1" x14ac:dyDescent="0.3">
      <c r="R98" s="78"/>
      <c r="S98" s="73"/>
      <c r="T98" s="73"/>
      <c r="U98" s="73"/>
      <c r="V98" s="73"/>
    </row>
    <row r="99" spans="18:22" ht="20.100000000000001" customHeight="1" thickBot="1" x14ac:dyDescent="0.3">
      <c r="R99" s="78"/>
      <c r="S99" s="73"/>
      <c r="T99" s="73"/>
      <c r="U99" s="73"/>
      <c r="V99" s="73"/>
    </row>
    <row r="100" spans="18:22" ht="20.100000000000001" customHeight="1" thickBot="1" x14ac:dyDescent="0.3">
      <c r="R100" s="78"/>
      <c r="S100" s="73"/>
      <c r="T100" s="73"/>
      <c r="U100" s="73"/>
      <c r="V100" s="73"/>
    </row>
    <row r="101" spans="18:22" ht="20.100000000000001" customHeight="1" thickBot="1" x14ac:dyDescent="0.3">
      <c r="R101" s="78"/>
      <c r="S101" s="73"/>
      <c r="T101" s="73"/>
      <c r="U101" s="73"/>
      <c r="V101" s="73"/>
    </row>
    <row r="102" spans="18:22" ht="20.100000000000001" customHeight="1" thickBot="1" x14ac:dyDescent="0.3">
      <c r="R102" s="78"/>
      <c r="S102" s="73"/>
      <c r="T102" s="73"/>
      <c r="U102" s="73"/>
      <c r="V102" s="73"/>
    </row>
    <row r="103" spans="18:22" ht="20.100000000000001" customHeight="1" thickBot="1" x14ac:dyDescent="0.3">
      <c r="R103" s="78"/>
      <c r="S103" s="73"/>
      <c r="T103" s="73"/>
      <c r="U103" s="73"/>
      <c r="V103" s="73"/>
    </row>
    <row r="104" spans="18:22" ht="20.100000000000001" customHeight="1" thickBot="1" x14ac:dyDescent="0.3">
      <c r="R104" s="78"/>
      <c r="S104" s="73"/>
      <c r="T104" s="73"/>
      <c r="U104" s="73"/>
      <c r="V104" s="73"/>
    </row>
    <row r="105" spans="18:22" ht="20.100000000000001" customHeight="1" thickBot="1" x14ac:dyDescent="0.3">
      <c r="R105" s="78"/>
      <c r="S105" s="73"/>
      <c r="T105" s="73"/>
      <c r="U105" s="73"/>
      <c r="V105" s="73"/>
    </row>
    <row r="106" spans="18:22" ht="20.100000000000001" customHeight="1" thickBot="1" x14ac:dyDescent="0.3">
      <c r="R106" s="78"/>
      <c r="S106" s="73"/>
      <c r="T106" s="73"/>
      <c r="U106" s="73"/>
      <c r="V106" s="73"/>
    </row>
    <row r="107" spans="18:22" ht="20.100000000000001" customHeight="1" thickBot="1" x14ac:dyDescent="0.3">
      <c r="R107" s="78"/>
      <c r="S107" s="73"/>
      <c r="T107" s="73"/>
      <c r="U107" s="73"/>
      <c r="V107" s="73"/>
    </row>
    <row r="108" spans="18:22" ht="20.100000000000001" customHeight="1" thickBot="1" x14ac:dyDescent="0.3">
      <c r="R108" s="78"/>
      <c r="S108" s="73"/>
      <c r="T108" s="73"/>
      <c r="U108" s="73"/>
      <c r="V108" s="73"/>
    </row>
    <row r="109" spans="18:22" ht="20.100000000000001" customHeight="1" thickBot="1" x14ac:dyDescent="0.3">
      <c r="R109" s="78"/>
      <c r="S109" s="73"/>
      <c r="T109" s="73"/>
      <c r="U109" s="73"/>
      <c r="V109" s="73"/>
    </row>
    <row r="110" spans="18:22" ht="20.100000000000001" customHeight="1" thickBot="1" x14ac:dyDescent="0.3">
      <c r="R110" s="78"/>
      <c r="S110" s="73"/>
      <c r="T110" s="73"/>
      <c r="U110" s="73"/>
      <c r="V110" s="73"/>
    </row>
    <row r="111" spans="18:22" ht="20.100000000000001" customHeight="1" thickBot="1" x14ac:dyDescent="0.3">
      <c r="R111" s="78"/>
      <c r="S111" s="73"/>
      <c r="T111" s="73"/>
      <c r="U111" s="73"/>
      <c r="V111" s="73"/>
    </row>
    <row r="112" spans="18:22" ht="20.100000000000001" customHeight="1" thickBot="1" x14ac:dyDescent="0.3">
      <c r="R112" s="78"/>
      <c r="S112"/>
      <c r="T112"/>
      <c r="U112"/>
      <c r="V112" s="73"/>
    </row>
    <row r="113" spans="18:22" ht="20.100000000000001" customHeight="1" thickBot="1" x14ac:dyDescent="0.3">
      <c r="R113" s="78"/>
      <c r="S113"/>
      <c r="T113"/>
      <c r="U113"/>
      <c r="V113" s="75"/>
    </row>
    <row r="114" spans="18:22" ht="20.100000000000001" customHeight="1" thickBot="1" x14ac:dyDescent="0.3">
      <c r="R114" s="75"/>
      <c r="S114"/>
      <c r="T114"/>
      <c r="U114"/>
      <c r="V114" s="75"/>
    </row>
    <row r="115" spans="18:22" ht="20.100000000000001" customHeight="1" thickBot="1" x14ac:dyDescent="0.3">
      <c r="R115" s="75"/>
      <c r="S115"/>
      <c r="T115"/>
      <c r="U115"/>
      <c r="V115"/>
    </row>
    <row r="116" spans="18:22" ht="20.100000000000001" customHeight="1" thickBot="1" x14ac:dyDescent="0.3">
      <c r="R116" s="75"/>
      <c r="S116"/>
      <c r="T116"/>
      <c r="U116"/>
      <c r="V116"/>
    </row>
    <row r="117" spans="18:22" ht="20.100000000000001" customHeight="1" thickBot="1" x14ac:dyDescent="0.3">
      <c r="R117" s="75"/>
      <c r="S117"/>
      <c r="T117"/>
      <c r="U117"/>
      <c r="V117"/>
    </row>
    <row r="118" spans="18:22" ht="20.100000000000001" customHeight="1" thickBot="1" x14ac:dyDescent="0.3">
      <c r="R118" s="75"/>
      <c r="S118"/>
      <c r="T118"/>
      <c r="U118"/>
      <c r="V118"/>
    </row>
    <row r="119" spans="18:22" ht="20.100000000000001" customHeight="1" thickBot="1" x14ac:dyDescent="0.3">
      <c r="R119" s="75"/>
      <c r="S119"/>
      <c r="T119"/>
      <c r="U119"/>
      <c r="V119"/>
    </row>
    <row r="120" spans="18:22" ht="20.100000000000001" customHeight="1" thickBot="1" x14ac:dyDescent="0.3">
      <c r="R120" s="75"/>
      <c r="S120"/>
      <c r="T120"/>
      <c r="U120"/>
      <c r="V120"/>
    </row>
    <row r="121" spans="18:22" ht="20.100000000000001" customHeight="1" thickBot="1" x14ac:dyDescent="0.3">
      <c r="R121" s="75"/>
      <c r="S121"/>
      <c r="T121"/>
      <c r="U121"/>
      <c r="V121"/>
    </row>
    <row r="122" spans="18:22" ht="20.100000000000001" customHeight="1" thickBot="1" x14ac:dyDescent="0.3">
      <c r="R122" s="75"/>
      <c r="S122"/>
      <c r="T122"/>
      <c r="U122"/>
      <c r="V122"/>
    </row>
    <row r="123" spans="18:22" ht="20.100000000000001" customHeight="1" thickBot="1" x14ac:dyDescent="0.3">
      <c r="R123" s="75"/>
      <c r="S123"/>
      <c r="T123"/>
      <c r="U123"/>
      <c r="V123"/>
    </row>
    <row r="124" spans="18:22" ht="20.100000000000001" customHeight="1" thickBot="1" x14ac:dyDescent="0.3">
      <c r="R124" s="75"/>
      <c r="S124"/>
      <c r="T124"/>
      <c r="U124"/>
      <c r="V124"/>
    </row>
    <row r="125" spans="18:22" ht="20.100000000000001" customHeight="1" thickBot="1" x14ac:dyDescent="0.3">
      <c r="R125" s="75"/>
      <c r="S125"/>
      <c r="T125"/>
      <c r="U125"/>
      <c r="V125"/>
    </row>
    <row r="126" spans="18:22" ht="20.100000000000001" customHeight="1" thickBot="1" x14ac:dyDescent="0.3">
      <c r="R126" s="75"/>
      <c r="S126"/>
      <c r="T126"/>
      <c r="U126"/>
      <c r="V126"/>
    </row>
    <row r="127" spans="18:22" ht="20.100000000000001" customHeight="1" thickBot="1" x14ac:dyDescent="0.3">
      <c r="R127" s="75"/>
      <c r="S127"/>
      <c r="T127"/>
      <c r="U127"/>
      <c r="V127"/>
    </row>
    <row r="128" spans="18:22" ht="20.100000000000001" customHeight="1" thickBot="1" x14ac:dyDescent="0.3">
      <c r="R128" s="75"/>
      <c r="S128"/>
      <c r="T128"/>
      <c r="U128"/>
      <c r="V128"/>
    </row>
    <row r="129" spans="18:22" ht="20.100000000000001" customHeight="1" thickBot="1" x14ac:dyDescent="0.3">
      <c r="R129" s="75"/>
      <c r="S129"/>
      <c r="T129"/>
      <c r="U129"/>
      <c r="V129"/>
    </row>
    <row r="130" spans="18:22" ht="20.100000000000001" customHeight="1" x14ac:dyDescent="0.25">
      <c r="R130"/>
      <c r="S130"/>
      <c r="T130"/>
      <c r="U130"/>
      <c r="V130"/>
    </row>
    <row r="131" spans="18:22" ht="20.100000000000001" customHeight="1" x14ac:dyDescent="0.25">
      <c r="R131"/>
      <c r="S131"/>
      <c r="T131"/>
      <c r="U131"/>
      <c r="V131"/>
    </row>
    <row r="132" spans="18:22" ht="20.100000000000001" customHeight="1" x14ac:dyDescent="0.25">
      <c r="R132"/>
      <c r="S132"/>
      <c r="T132"/>
      <c r="U132"/>
      <c r="V132"/>
    </row>
    <row r="133" spans="18:22" ht="20.100000000000001" customHeight="1" x14ac:dyDescent="0.25">
      <c r="R133"/>
      <c r="S133"/>
      <c r="T133"/>
      <c r="U133"/>
      <c r="V133"/>
    </row>
    <row r="134" spans="18:22" ht="20.100000000000001" customHeight="1" x14ac:dyDescent="0.25">
      <c r="R134"/>
      <c r="S134"/>
      <c r="T134"/>
      <c r="U134"/>
      <c r="V134"/>
    </row>
    <row r="135" spans="18:22" ht="20.100000000000001" customHeight="1" x14ac:dyDescent="0.25">
      <c r="R135"/>
      <c r="S135"/>
      <c r="T135"/>
      <c r="U135"/>
      <c r="V135"/>
    </row>
    <row r="136" spans="18:22" ht="20.100000000000001" customHeight="1" x14ac:dyDescent="0.25">
      <c r="R136"/>
      <c r="S136"/>
      <c r="T136"/>
      <c r="U136"/>
      <c r="V136"/>
    </row>
    <row r="137" spans="18:22" ht="20.100000000000001" customHeight="1" x14ac:dyDescent="0.25">
      <c r="R137"/>
      <c r="S137"/>
      <c r="T137"/>
      <c r="U137"/>
      <c r="V137"/>
    </row>
    <row r="138" spans="18:22" ht="20.100000000000001" customHeight="1" x14ac:dyDescent="0.25">
      <c r="R138"/>
      <c r="S138"/>
      <c r="T138"/>
      <c r="U138"/>
      <c r="V138"/>
    </row>
    <row r="139" spans="18:22" ht="20.100000000000001" customHeight="1" x14ac:dyDescent="0.25">
      <c r="R139"/>
      <c r="S139"/>
      <c r="T139"/>
      <c r="U139"/>
      <c r="V139"/>
    </row>
    <row r="140" spans="18:22" ht="20.100000000000001" customHeight="1" x14ac:dyDescent="0.25">
      <c r="R140"/>
      <c r="S140"/>
      <c r="T140"/>
      <c r="U140"/>
      <c r="V140"/>
    </row>
    <row r="141" spans="18:22" ht="20.100000000000001" customHeight="1" x14ac:dyDescent="0.25">
      <c r="R141"/>
      <c r="S141"/>
      <c r="T141"/>
      <c r="U141"/>
      <c r="V141"/>
    </row>
    <row r="142" spans="18:22" ht="20.100000000000001" customHeight="1" x14ac:dyDescent="0.25">
      <c r="R142"/>
      <c r="S142"/>
      <c r="T142"/>
      <c r="U142"/>
      <c r="V142"/>
    </row>
    <row r="143" spans="18:22" ht="20.100000000000001" customHeight="1" x14ac:dyDescent="0.25">
      <c r="R143"/>
      <c r="S143"/>
      <c r="T143"/>
      <c r="U143"/>
      <c r="V143"/>
    </row>
    <row r="144" spans="18:22" ht="20.100000000000001" customHeight="1" x14ac:dyDescent="0.25">
      <c r="R144"/>
      <c r="S144"/>
      <c r="T144"/>
      <c r="U144"/>
      <c r="V144"/>
    </row>
    <row r="145" spans="18:22" ht="20.100000000000001" customHeight="1" x14ac:dyDescent="0.25">
      <c r="R145"/>
      <c r="S145"/>
      <c r="T145"/>
      <c r="U145"/>
      <c r="V145"/>
    </row>
    <row r="146" spans="18:22" ht="20.100000000000001" customHeight="1" x14ac:dyDescent="0.25">
      <c r="R146"/>
      <c r="S146"/>
      <c r="T146"/>
      <c r="U146"/>
      <c r="V146"/>
    </row>
    <row r="147" spans="18:22" ht="20.100000000000001" customHeight="1" x14ac:dyDescent="0.25">
      <c r="R147"/>
      <c r="S147"/>
      <c r="T147"/>
      <c r="U147"/>
      <c r="V147"/>
    </row>
    <row r="148" spans="18:22" ht="20.100000000000001" customHeight="1" x14ac:dyDescent="0.25">
      <c r="R148"/>
      <c r="S148"/>
      <c r="T148"/>
      <c r="U148"/>
      <c r="V148"/>
    </row>
    <row r="149" spans="18:22" ht="20.100000000000001" customHeight="1" x14ac:dyDescent="0.25">
      <c r="R149"/>
      <c r="S149"/>
      <c r="T149"/>
      <c r="U149"/>
      <c r="V149"/>
    </row>
    <row r="150" spans="18:22" ht="20.100000000000001" customHeight="1" x14ac:dyDescent="0.25">
      <c r="R150"/>
      <c r="S150"/>
      <c r="T150"/>
      <c r="U150"/>
      <c r="V150"/>
    </row>
    <row r="151" spans="18:22" ht="20.100000000000001" customHeight="1" x14ac:dyDescent="0.25">
      <c r="R151"/>
      <c r="S151"/>
      <c r="T151"/>
      <c r="U151"/>
      <c r="V151"/>
    </row>
    <row r="152" spans="18:22" ht="20.100000000000001" customHeight="1" x14ac:dyDescent="0.25">
      <c r="R152"/>
      <c r="S152"/>
      <c r="T152"/>
      <c r="U152"/>
      <c r="V152"/>
    </row>
    <row r="153" spans="18:22" ht="20.100000000000001" customHeight="1" x14ac:dyDescent="0.25">
      <c r="R153"/>
      <c r="S153"/>
      <c r="T153"/>
      <c r="U153"/>
      <c r="V153"/>
    </row>
    <row r="154" spans="18:22" ht="20.100000000000001" customHeight="1" x14ac:dyDescent="0.25">
      <c r="R154"/>
      <c r="S154"/>
      <c r="T154"/>
      <c r="U154"/>
      <c r="V154"/>
    </row>
    <row r="155" spans="18:22" ht="20.100000000000001" customHeight="1" x14ac:dyDescent="0.25">
      <c r="R155"/>
      <c r="S155"/>
      <c r="T155"/>
      <c r="U155"/>
      <c r="V155"/>
    </row>
    <row r="156" spans="18:22" ht="20.100000000000001" customHeight="1" x14ac:dyDescent="0.25">
      <c r="R156"/>
      <c r="S156"/>
      <c r="T156"/>
      <c r="U156"/>
      <c r="V156"/>
    </row>
    <row r="157" spans="18:22" ht="20.100000000000001" customHeight="1" x14ac:dyDescent="0.25">
      <c r="R157"/>
      <c r="S157"/>
      <c r="T157"/>
      <c r="U157"/>
      <c r="V157"/>
    </row>
    <row r="158" spans="18:22" ht="20.100000000000001" customHeight="1" x14ac:dyDescent="0.25">
      <c r="R158"/>
      <c r="S158"/>
      <c r="T158"/>
      <c r="U158"/>
      <c r="V158"/>
    </row>
    <row r="159" spans="18:22" ht="20.100000000000001" customHeight="1" x14ac:dyDescent="0.25">
      <c r="R159"/>
      <c r="S159"/>
      <c r="T159"/>
      <c r="U159"/>
      <c r="V159"/>
    </row>
    <row r="160" spans="18:22" ht="20.100000000000001" customHeight="1" x14ac:dyDescent="0.25">
      <c r="R160"/>
      <c r="S160"/>
      <c r="T160"/>
      <c r="U160"/>
      <c r="V160"/>
    </row>
    <row r="161" spans="18:22" ht="20.100000000000001" customHeight="1" x14ac:dyDescent="0.25">
      <c r="R161"/>
      <c r="S161"/>
      <c r="T161"/>
      <c r="U161"/>
      <c r="V161"/>
    </row>
    <row r="162" spans="18:22" ht="20.100000000000001" customHeight="1" x14ac:dyDescent="0.25">
      <c r="R162"/>
      <c r="S162"/>
      <c r="T162"/>
      <c r="U162"/>
      <c r="V162"/>
    </row>
    <row r="163" spans="18:22" ht="20.100000000000001" customHeight="1" x14ac:dyDescent="0.25">
      <c r="R163"/>
      <c r="S163"/>
      <c r="T163"/>
      <c r="U163"/>
      <c r="V163"/>
    </row>
    <row r="164" spans="18:22" ht="20.100000000000001" customHeight="1" x14ac:dyDescent="0.25">
      <c r="R164"/>
      <c r="S164"/>
      <c r="T164"/>
      <c r="U164"/>
      <c r="V164"/>
    </row>
    <row r="165" spans="18:22" ht="20.100000000000001" customHeight="1" x14ac:dyDescent="0.25">
      <c r="R165"/>
      <c r="S165"/>
      <c r="T165"/>
      <c r="U165"/>
      <c r="V165"/>
    </row>
    <row r="166" spans="18:22" ht="20.100000000000001" customHeight="1" x14ac:dyDescent="0.25">
      <c r="R166"/>
      <c r="S166"/>
      <c r="T166"/>
      <c r="U166"/>
      <c r="V166"/>
    </row>
    <row r="167" spans="18:22" ht="20.100000000000001" customHeight="1" x14ac:dyDescent="0.25">
      <c r="R167"/>
      <c r="S167"/>
      <c r="T167"/>
      <c r="U167"/>
      <c r="V167"/>
    </row>
    <row r="168" spans="18:22" ht="20.100000000000001" customHeight="1" x14ac:dyDescent="0.25">
      <c r="R168"/>
      <c r="S168"/>
      <c r="T168"/>
      <c r="U168"/>
      <c r="V168"/>
    </row>
    <row r="169" spans="18:22" ht="20.100000000000001" customHeight="1" x14ac:dyDescent="0.25">
      <c r="R169"/>
      <c r="S169"/>
      <c r="T169"/>
      <c r="U169"/>
      <c r="V169"/>
    </row>
    <row r="170" spans="18:22" ht="20.100000000000001" customHeight="1" x14ac:dyDescent="0.25">
      <c r="R170"/>
      <c r="S170"/>
      <c r="T170"/>
      <c r="U170"/>
      <c r="V170"/>
    </row>
    <row r="171" spans="18:22" ht="20.100000000000001" customHeight="1" x14ac:dyDescent="0.25">
      <c r="R171"/>
      <c r="S171"/>
      <c r="T171"/>
      <c r="U171"/>
      <c r="V171"/>
    </row>
    <row r="172" spans="18:22" ht="20.100000000000001" customHeight="1" x14ac:dyDescent="0.25">
      <c r="R172"/>
      <c r="S172"/>
      <c r="T172"/>
      <c r="U172"/>
      <c r="V172"/>
    </row>
    <row r="173" spans="18:22" ht="20.100000000000001" customHeight="1" x14ac:dyDescent="0.25">
      <c r="R173"/>
      <c r="S173"/>
      <c r="T173"/>
      <c r="U173"/>
      <c r="V173"/>
    </row>
    <row r="174" spans="18:22" ht="20.100000000000001" customHeight="1" x14ac:dyDescent="0.25">
      <c r="R174"/>
      <c r="S174"/>
      <c r="T174"/>
      <c r="U174"/>
      <c r="V174"/>
    </row>
    <row r="175" spans="18:22" ht="20.100000000000001" customHeight="1" x14ac:dyDescent="0.25">
      <c r="R175"/>
      <c r="S175"/>
      <c r="T175"/>
      <c r="U175"/>
      <c r="V175"/>
    </row>
    <row r="176" spans="18:22" ht="20.100000000000001" customHeight="1" x14ac:dyDescent="0.25">
      <c r="R176"/>
      <c r="S176"/>
      <c r="T176"/>
      <c r="U176"/>
      <c r="V176"/>
    </row>
    <row r="177" spans="22:22" ht="20.100000000000001" customHeight="1" x14ac:dyDescent="0.25">
      <c r="V177"/>
    </row>
  </sheetData>
  <sheetProtection password="88DB" sheet="1" objects="1" scenarios="1"/>
  <protectedRanges>
    <protectedRange sqref="C51:D51" name="Intervalo4"/>
    <protectedRange sqref="M17:M47" name="Intervalo3"/>
    <protectedRange sqref="D17:E47 G17:H47" name="Intervalo2"/>
    <protectedRange sqref="E6:E9" name="Intervalo1"/>
  </protectedRanges>
  <sortState ref="U3:U24">
    <sortCondition ref="U24"/>
  </sortState>
  <mergeCells count="33">
    <mergeCell ref="B8:C8"/>
    <mergeCell ref="G13:G16"/>
    <mergeCell ref="C63:L63"/>
    <mergeCell ref="C64:L66"/>
    <mergeCell ref="B2:M3"/>
    <mergeCell ref="B4:M5"/>
    <mergeCell ref="E7:M7"/>
    <mergeCell ref="L6:M6"/>
    <mergeCell ref="K52:L52"/>
    <mergeCell ref="E6:F6"/>
    <mergeCell ref="B12:B16"/>
    <mergeCell ref="C12:C16"/>
    <mergeCell ref="E10:K10"/>
    <mergeCell ref="L13:L16"/>
    <mergeCell ref="M12:M16"/>
    <mergeCell ref="J13:J16"/>
    <mergeCell ref="K13:K16"/>
    <mergeCell ref="H13:H16"/>
    <mergeCell ref="B7:D7"/>
    <mergeCell ref="E9:K9"/>
    <mergeCell ref="D53:H58"/>
    <mergeCell ref="E8:K8"/>
    <mergeCell ref="G48:J49"/>
    <mergeCell ref="G50:J51"/>
    <mergeCell ref="B10:D10"/>
    <mergeCell ref="K56:L56"/>
    <mergeCell ref="D12:J12"/>
    <mergeCell ref="K12:L12"/>
    <mergeCell ref="K55:L55"/>
    <mergeCell ref="C49:D50"/>
    <mergeCell ref="D13:D16"/>
    <mergeCell ref="E13:E16"/>
    <mergeCell ref="F13:F16"/>
  </mergeCells>
  <conditionalFormatting sqref="N19:N48 B17:I47 M17:M47">
    <cfRule type="containsText" dxfId="6" priority="16" operator="containsText" text="domingo">
      <formula>NOT(ISERROR(SEARCH("domingo",B17)))</formula>
    </cfRule>
    <cfRule type="containsText" dxfId="5" priority="17" operator="containsText" text="sábado">
      <formula>NOT(ISERROR(SEARCH("sábado",B17)))</formula>
    </cfRule>
  </conditionalFormatting>
  <conditionalFormatting sqref="K17:L47">
    <cfRule type="containsText" dxfId="4" priority="3" operator="containsText" text="sábado">
      <formula>NOT(ISERROR(SEARCH("sábado",K17)))</formula>
    </cfRule>
  </conditionalFormatting>
  <conditionalFormatting sqref="K13:L13 K17:L47">
    <cfRule type="containsText" dxfId="3" priority="2" operator="containsText" text="domingo">
      <formula>NOT(ISERROR(SEARCH("domingo",K13)))</formula>
    </cfRule>
  </conditionalFormatting>
  <conditionalFormatting sqref="J17:J47">
    <cfRule type="containsText" dxfId="2" priority="22" operator="containsText" text="sábado">
      <formula>NOT(ISERROR(SEARCH("sábado",J17)))</formula>
    </cfRule>
    <cfRule type="containsText" dxfId="1" priority="23" operator="containsText" text="domingo">
      <formula>NOT(ISERROR(SEARCH("domingo",J17)))</formula>
    </cfRule>
    <cfRule type="expression" dxfId="0" priority="24" stopIfTrue="1">
      <formula>M17="Ponto Facultativo - Meio Período"</formula>
    </cfRule>
  </conditionalFormatting>
  <dataValidations count="3">
    <dataValidation type="time" operator="greaterThan" allowBlank="1" showInputMessage="1" showErrorMessage="1" sqref="G17:G47">
      <formula1>E17</formula1>
    </dataValidation>
    <dataValidation type="list" allowBlank="1" showInputMessage="1" showErrorMessage="1" sqref="C51">
      <formula1>$O$20:$O$21</formula1>
    </dataValidation>
    <dataValidation type="list" allowBlank="1" showInputMessage="1" showErrorMessage="1" sqref="M17:M47">
      <formula1>$V$2:$V$31</formula1>
    </dataValidation>
  </dataValidations>
  <pageMargins left="0.84" right="0.51181102362204722" top="0.78740157480314965" bottom="0.78740157480314965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fernanda.soares</dc:creator>
  <cp:lastModifiedBy>realdo</cp:lastModifiedBy>
  <cp:lastPrinted>2018-01-15T23:52:46Z</cp:lastPrinted>
  <dcterms:created xsi:type="dcterms:W3CDTF">2014-01-06T19:04:30Z</dcterms:created>
  <dcterms:modified xsi:type="dcterms:W3CDTF">2023-05-24T14:11:35Z</dcterms:modified>
</cp:coreProperties>
</file>