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workbookProtection workbookPassword="88DB" lockStructure="1"/>
  <bookViews>
    <workbookView xWindow="240" yWindow="345" windowWidth="20115" windowHeight="7695"/>
  </bookViews>
  <sheets>
    <sheet name="PLAN 1" sheetId="8" r:id="rId1"/>
  </sheets>
  <definedNames>
    <definedName name="_xlnm.Print_Area" localSheetId="0">'PLAN 1'!$B$1:$N$61</definedName>
  </definedNames>
  <calcPr calcId="145621"/>
</workbook>
</file>

<file path=xl/calcChain.xml><?xml version="1.0" encoding="utf-8"?>
<calcChain xmlns="http://schemas.openxmlformats.org/spreadsheetml/2006/main">
  <c r="J22" i="8" l="1"/>
  <c r="J23" i="8"/>
  <c r="N23" i="8" s="1"/>
  <c r="J24" i="8"/>
  <c r="N24" i="8" s="1"/>
  <c r="J25" i="8"/>
  <c r="N25" i="8" s="1"/>
  <c r="J26" i="8"/>
  <c r="N26" i="8" s="1"/>
  <c r="J27" i="8"/>
  <c r="N27" i="8" s="1"/>
  <c r="J28" i="8"/>
  <c r="J29" i="8"/>
  <c r="J30" i="8"/>
  <c r="N30" i="8" s="1"/>
  <c r="J31" i="8"/>
  <c r="N31" i="8" s="1"/>
  <c r="J32" i="8"/>
  <c r="N32" i="8" s="1"/>
  <c r="J33" i="8"/>
  <c r="N33" i="8" s="1"/>
  <c r="J34" i="8"/>
  <c r="N34" i="8" s="1"/>
  <c r="J35" i="8"/>
  <c r="J36" i="8"/>
  <c r="J37" i="8"/>
  <c r="N37" i="8" s="1"/>
  <c r="J38" i="8"/>
  <c r="N38" i="8" s="1"/>
  <c r="J39" i="8"/>
  <c r="N39" i="8" s="1"/>
  <c r="J40" i="8"/>
  <c r="N40" i="8" s="1"/>
  <c r="J41" i="8"/>
  <c r="N41" i="8" s="1"/>
  <c r="J42" i="8"/>
  <c r="J43" i="8"/>
  <c r="J44" i="8"/>
  <c r="N44" i="8" s="1"/>
  <c r="J45" i="8"/>
  <c r="N45" i="8" s="1"/>
  <c r="J46" i="8"/>
  <c r="N46" i="8" s="1"/>
  <c r="J47" i="8"/>
  <c r="N47" i="8" s="1"/>
  <c r="J48" i="8"/>
  <c r="N48" i="8" s="1"/>
  <c r="J49" i="8"/>
  <c r="J50" i="8"/>
  <c r="J51" i="8"/>
  <c r="N51" i="8" s="1"/>
  <c r="N21" i="8"/>
  <c r="J21" i="8"/>
  <c r="I49" i="8" l="1"/>
  <c r="F49" i="8"/>
  <c r="F51" i="8" l="1"/>
  <c r="I51" i="8"/>
  <c r="F50" i="8"/>
  <c r="I50" i="8"/>
  <c r="I22" i="8"/>
  <c r="I23" i="8"/>
  <c r="I27" i="8"/>
  <c r="I29" i="8"/>
  <c r="I30" i="8"/>
  <c r="I36" i="8"/>
  <c r="I37" i="8"/>
  <c r="I43" i="8"/>
  <c r="I44" i="8"/>
  <c r="F22" i="8" l="1"/>
  <c r="F23" i="8"/>
  <c r="F24" i="8"/>
  <c r="I24" i="8" s="1"/>
  <c r="F25" i="8"/>
  <c r="I25" i="8" s="1"/>
  <c r="F26" i="8"/>
  <c r="I26" i="8" s="1"/>
  <c r="F27" i="8"/>
  <c r="F28" i="8"/>
  <c r="I28" i="8" s="1"/>
  <c r="F29" i="8"/>
  <c r="F30" i="8"/>
  <c r="F31" i="8"/>
  <c r="I31" i="8" s="1"/>
  <c r="F32" i="8"/>
  <c r="I32" i="8" s="1"/>
  <c r="F33" i="8"/>
  <c r="I33" i="8" s="1"/>
  <c r="F34" i="8"/>
  <c r="I34" i="8" s="1"/>
  <c r="F35" i="8"/>
  <c r="I35" i="8" s="1"/>
  <c r="F36" i="8"/>
  <c r="F37" i="8"/>
  <c r="F38" i="8"/>
  <c r="I38" i="8" s="1"/>
  <c r="F39" i="8"/>
  <c r="I39" i="8" s="1"/>
  <c r="F40" i="8"/>
  <c r="I40" i="8" s="1"/>
  <c r="F41" i="8"/>
  <c r="I41" i="8" s="1"/>
  <c r="F42" i="8"/>
  <c r="I42" i="8" s="1"/>
  <c r="F43" i="8"/>
  <c r="F44" i="8"/>
  <c r="F45" i="8"/>
  <c r="I45" i="8" s="1"/>
  <c r="F46" i="8"/>
  <c r="I46" i="8" s="1"/>
  <c r="F47" i="8"/>
  <c r="I47" i="8" s="1"/>
  <c r="F48" i="8"/>
  <c r="I48" i="8" s="1"/>
  <c r="F21" i="8"/>
  <c r="I21" i="8" s="1"/>
  <c r="M21" i="8" l="1"/>
  <c r="M22" i="8" l="1"/>
  <c r="N22" i="8" s="1"/>
  <c r="M23" i="8" l="1"/>
  <c r="M24" i="8" l="1"/>
  <c r="M25" i="8" l="1"/>
  <c r="M26" i="8" s="1"/>
  <c r="M27" i="8" l="1"/>
  <c r="M28" i="8" l="1"/>
  <c r="N28" i="8" s="1"/>
  <c r="M29" i="8" l="1"/>
  <c r="N29" i="8" s="1"/>
  <c r="M30" i="8" l="1"/>
  <c r="M31" i="8" l="1"/>
  <c r="M32" i="8" l="1"/>
  <c r="M33" i="8" l="1"/>
  <c r="M34" i="8" l="1"/>
  <c r="M35" i="8" l="1"/>
  <c r="N35" i="8" s="1"/>
  <c r="M36" i="8" l="1"/>
  <c r="N36" i="8" s="1"/>
  <c r="M37" i="8" l="1"/>
  <c r="M38" i="8" l="1"/>
  <c r="M39" i="8" l="1"/>
  <c r="M40" i="8" l="1"/>
  <c r="M41" i="8" l="1"/>
  <c r="M42" i="8" s="1"/>
  <c r="N42" i="8" l="1"/>
  <c r="M43" i="8" s="1"/>
  <c r="N43" i="8" l="1"/>
  <c r="M44" i="8" s="1"/>
  <c r="M45" i="8" s="1"/>
  <c r="M46" i="8" s="1"/>
  <c r="M47" i="8" s="1"/>
  <c r="M48" i="8" s="1"/>
  <c r="M49" i="8" s="1"/>
  <c r="N49" i="8" l="1"/>
  <c r="M50" i="8" s="1"/>
  <c r="N50" i="8" l="1"/>
  <c r="M51" i="8" s="1"/>
  <c r="M55" i="8" s="1"/>
  <c r="M58" i="8"/>
</calcChain>
</file>

<file path=xl/sharedStrings.xml><?xml version="1.0" encoding="utf-8"?>
<sst xmlns="http://schemas.openxmlformats.org/spreadsheetml/2006/main" count="246" uniqueCount="220">
  <si>
    <t>LOTACAO</t>
  </si>
  <si>
    <t>CARGO EFETIVO</t>
  </si>
  <si>
    <t>CARGO EM COMISSÃO</t>
  </si>
  <si>
    <t xml:space="preserve">SIMBOLO </t>
  </si>
  <si>
    <t>AFASTAMENTOS</t>
  </si>
  <si>
    <t xml:space="preserve">40 horas </t>
  </si>
  <si>
    <t>Assessor</t>
  </si>
  <si>
    <t>Doação de sangue</t>
  </si>
  <si>
    <t>Exoneração</t>
  </si>
  <si>
    <t>Chefe</t>
  </si>
  <si>
    <t>Feriado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</si>
  <si>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</si>
  <si>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</si>
  <si>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</si>
  <si>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</si>
  <si>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</si>
  <si>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</si>
  <si>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</si>
  <si>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</si>
  <si>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</si>
  <si>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</si>
  <si>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</si>
  <si>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</si>
  <si>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</si>
  <si>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</si>
  <si>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</si>
  <si>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</si>
  <si>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</si>
  <si>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</si>
  <si>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</si>
  <si>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</si>
  <si>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</si>
  <si>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</si>
  <si>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 xml:space="preserve"> FOLHA DE FREQUÊNCIA 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</si>
  <si>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</si>
  <si>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</si>
  <si>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</si>
  <si>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>CARGO EM COMISSÃO:</t>
  </si>
  <si>
    <t>Símbolo:</t>
  </si>
  <si>
    <r>
      <t>LOTAÇÃO:</t>
    </r>
    <r>
      <rPr>
        <b/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 </t>
    </r>
  </si>
  <si>
    <t xml:space="preserve">CARGA HORÁRIA SEMANAL: </t>
  </si>
  <si>
    <t>Dia do mês</t>
  </si>
  <si>
    <t>Dia da semana</t>
  </si>
  <si>
    <t>Jornada de Trabalho</t>
  </si>
  <si>
    <t>Observação</t>
  </si>
  <si>
    <t>Horas Registradas</t>
  </si>
  <si>
    <t>Intervalo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</si>
  <si>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</si>
  <si>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</si>
  <si>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</si>
  <si>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</si>
  <si>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</si>
  <si>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</si>
  <si>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</si>
  <si>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</si>
  <si>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Crédito</t>
  </si>
  <si>
    <t>__________________________________</t>
  </si>
  <si>
    <t>Servidor</t>
  </si>
  <si>
    <t>Chefia Imediata</t>
  </si>
  <si>
    <t>Superior Hierárquico</t>
  </si>
  <si>
    <t>Jornada de Trabalho Oficial</t>
  </si>
  <si>
    <t>Limite para intervalo</t>
  </si>
  <si>
    <t>Tolerância / Intervalo</t>
  </si>
  <si>
    <t>Jornada Diária</t>
  </si>
  <si>
    <t>Analista de Atividades do Meio Ambiente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</si>
  <si>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</si>
  <si>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</si>
  <si>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</si>
  <si>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</si>
  <si>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</si>
  <si>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</si>
  <si>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</si>
  <si>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</si>
  <si>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Dispensa DODF</t>
  </si>
  <si>
    <t xml:space="preserve">Analista em Políticas Públicas e Gestão Governamental </t>
  </si>
  <si>
    <t>Limite máximo diário</t>
  </si>
  <si>
    <t>a</t>
  </si>
  <si>
    <t>b</t>
  </si>
  <si>
    <t>c</t>
  </si>
  <si>
    <t>d</t>
  </si>
  <si>
    <t>e</t>
  </si>
  <si>
    <t>Meio Ponto Facultativo</t>
  </si>
  <si>
    <t>Falta Injustificada</t>
  </si>
  <si>
    <t>Agente de Resíduos Sólidos</t>
  </si>
  <si>
    <t>Exame preventivo anual</t>
  </si>
  <si>
    <t>Técnico de Resíduos Sólidos</t>
  </si>
  <si>
    <t>Paralisação - 322</t>
  </si>
  <si>
    <t>Substituição</t>
  </si>
  <si>
    <t xml:space="preserve">Inserir no campo à direita o número de horas correspondentes à faltas, atrasos, ausências ou saídas antecipadas, devidamente justificados e autorizadas pela chefia imediata, do mês anterior: </t>
  </si>
  <si>
    <t>Compensação de falta ao serviço, atraso, ausência ou saída antecipada, desde que devidamente justificados e mediante autorização da chefia imediata de acordo com o art. 63 da 840/2011.</t>
  </si>
  <si>
    <t xml:space="preserve"> Número de horas correspondentes à faltas, atrasos, ausências ou saídas antecipadas neste mês, devidamente justificados e autorizadas pela chefia imediata</t>
  </si>
  <si>
    <t>DESCONTO PAGAMENTO</t>
  </si>
  <si>
    <t>___________________________</t>
  </si>
  <si>
    <t>Horas devidas ao       iniciar o dia</t>
  </si>
  <si>
    <t>Compensação ao           final do dia</t>
  </si>
  <si>
    <t>f</t>
  </si>
  <si>
    <t>g</t>
  </si>
  <si>
    <t>h</t>
  </si>
  <si>
    <t>i</t>
  </si>
  <si>
    <t>j</t>
  </si>
  <si>
    <t>k</t>
  </si>
  <si>
    <t>SE(J33=0;0;F33-$N$24)</t>
  </si>
  <si>
    <t>SE(F33-$N$24&lt;0;F33-$N$24;SE(J33=0;0;F33-$N$24))</t>
  </si>
  <si>
    <t>SE(J33=0;0;F33)</t>
  </si>
  <si>
    <t>SE(F33-$N$24&gt;0;F33-$N$24;0)</t>
  </si>
  <si>
    <t>SE(J33=0;0;SE(F33-$N$24&gt;0;F33-$N$24;0))</t>
  </si>
  <si>
    <t>SE(J33=0;0;F33-$N$27)</t>
  </si>
  <si>
    <t>SE(F33-$N$27&lt;0;F33-$N$27;SE(J33=0;0;F33-$N$27))</t>
  </si>
  <si>
    <t>SE(H33="Ponto Facultativo - Meio Período";SE(F33-$N$27&lt;0;F33-$N$27;SE(J33=0;0;F33-$N$27));SE(F33-$N$24&lt;0;F33-$N$24;SE(J33=0;0;F33-$N$24)))</t>
  </si>
  <si>
    <t>SE(H33="Ponto Facultativo";SE(J33=0;0;SE(F33-$N$24&gt;0;F33-$N$24;0));SE(H33="Ponto Facultativo - Meio Período";SE(F33-$N$27&lt;0;F33-$N$27;SE(J33=0;0;F33-$N$27));SE(F33-$N$24&lt;0;F33-$N$24;SE(J33=0;0;F33-$N$24))))</t>
  </si>
  <si>
    <t>SE(OU(H33="Feriado";C33="sábado";C33="domingo");SE(J33=0;0;F33);SE(H33="Ponto Facultativo";SE(J33=0;0;SE(F33-$N$24&gt;0;F33-$N$24;0));SE(H33="Ponto Facultativo - Meio Período";SE(F33-$N$27&lt;0;F33-$N$27;SE(J33=0;0;F33-$N$27));SE(F33-$N$24&lt;0;F33-$N$24;SE(J33=0;0;F33-$N$24)))))</t>
  </si>
  <si>
    <t>SE(E(H33&lt;&gt;"";H33&lt;&gt;"Feriado";H33&lt;&gt;"Ponto Facultativo";H33&lt;&gt;"Ponto Facultativo - Meio Período");0;SE(OU(H33="Feriado";C33="sábado";C33="domingo");SE(J33=0;0;F33);SE(H33="Ponto Facultativo";SE(J33=0;0;SE(F33-$N$24&gt;0;F33-$N$24;0));SE(H33="Ponto Facultativo - Meio Período";SE(F33-$N$27&lt;0;F33-$N$27;SE(J33=0;0;F33-$N$27));SE(F33-$N$24&lt;0;F33-$N$24;SE(J33=0;0;F33-$N$24))))))</t>
  </si>
  <si>
    <t>Registro Entrada 1</t>
  </si>
  <si>
    <t>Registro Saída 1</t>
  </si>
  <si>
    <t>Registro Entrada 2</t>
  </si>
  <si>
    <t>Registro Saída 2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</si>
  <si>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</si>
  <si>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 xml:space="preserve"> ASCOM</t>
  </si>
  <si>
    <t xml:space="preserve"> DIGEP</t>
  </si>
  <si>
    <t xml:space="preserve"> DILOG</t>
  </si>
  <si>
    <t xml:space="preserve"> DIORF</t>
  </si>
  <si>
    <t xml:space="preserve"> GEALP</t>
  </si>
  <si>
    <t xml:space="preserve"> GEAP</t>
  </si>
  <si>
    <t xml:space="preserve"> GECOC</t>
  </si>
  <si>
    <t xml:space="preserve"> GECON</t>
  </si>
  <si>
    <t xml:space="preserve"> GEDES</t>
  </si>
  <si>
    <t xml:space="preserve"> GEDOC</t>
  </si>
  <si>
    <t xml:space="preserve"> GEORC</t>
  </si>
  <si>
    <t xml:space="preserve"> GEPAG</t>
  </si>
  <si>
    <t xml:space="preserve"> GETRA</t>
  </si>
  <si>
    <t xml:space="preserve"> OUVI</t>
  </si>
  <si>
    <t xml:space="preserve"> PRESI</t>
  </si>
  <si>
    <t xml:space="preserve"> PROJU</t>
  </si>
  <si>
    <t xml:space="preserve"> SUAG</t>
  </si>
  <si>
    <t xml:space="preserve"> SUFAM</t>
  </si>
  <si>
    <t xml:space="preserve"> SULAM</t>
  </si>
  <si>
    <t xml:space="preserve"> UCAF</t>
  </si>
  <si>
    <t xml:space="preserve"> UCI</t>
  </si>
  <si>
    <t xml:space="preserve"> UPLAN</t>
  </si>
  <si>
    <t>Caminhada da Saude</t>
  </si>
  <si>
    <t xml:space="preserve"> GAB</t>
  </si>
  <si>
    <t xml:space="preserve"> EDUC</t>
  </si>
  <si>
    <t xml:space="preserve"> UGIN</t>
  </si>
  <si>
    <t xml:space="preserve"> GEGEO</t>
  </si>
  <si>
    <t xml:space="preserve"> GEATE</t>
  </si>
  <si>
    <t xml:space="preserve"> GEINFRA</t>
  </si>
  <si>
    <t xml:space="preserve"> GESIS</t>
  </si>
  <si>
    <t xml:space="preserve"> UJAI</t>
  </si>
  <si>
    <t xml:space="preserve"> CAC</t>
  </si>
  <si>
    <t xml:space="preserve"> ESP</t>
  </si>
  <si>
    <t xml:space="preserve"> ASLAM</t>
  </si>
  <si>
    <t xml:space="preserve"> ADIS</t>
  </si>
  <si>
    <t xml:space="preserve"> AFIS</t>
  </si>
  <si>
    <t xml:space="preserve"> DIPUC</t>
  </si>
  <si>
    <t xml:space="preserve"> DIPOM</t>
  </si>
  <si>
    <t xml:space="preserve"> NUPOB</t>
  </si>
  <si>
    <t xml:space="preserve"> ASTEC</t>
  </si>
  <si>
    <t xml:space="preserve"> GEFIN</t>
  </si>
  <si>
    <t xml:space="preserve"> GECEF</t>
  </si>
  <si>
    <t>CC-08</t>
  </si>
  <si>
    <t>CPC-08</t>
  </si>
  <si>
    <t>CC-07</t>
  </si>
  <si>
    <t>CPC-07</t>
  </si>
  <si>
    <t>CC-06</t>
  </si>
  <si>
    <t>CPC-06</t>
  </si>
  <si>
    <t>CC-05</t>
  </si>
  <si>
    <t>CPC-05</t>
  </si>
  <si>
    <t>CC-04</t>
  </si>
  <si>
    <t>CPC-04</t>
  </si>
  <si>
    <t>CPE-07</t>
  </si>
  <si>
    <t>CPE-06</t>
  </si>
  <si>
    <t>Mudança de Lotação</t>
  </si>
  <si>
    <t>INSTITUTO BRASÍLIA AMBIENTAL - BRASÍLIA AMBIENTAL</t>
  </si>
  <si>
    <t>Técnico de Planejamento Urbano e Infraestrutura</t>
  </si>
  <si>
    <t>Analista de Planejamento Urbano e Infraestrutura</t>
  </si>
  <si>
    <t>CNE-08</t>
  </si>
  <si>
    <t>ASPRO</t>
  </si>
  <si>
    <t xml:space="preserve"> ATCON</t>
  </si>
  <si>
    <t xml:space="preserve"> DICON</t>
  </si>
  <si>
    <t xml:space="preserve"> DIFIS-I</t>
  </si>
  <si>
    <t xml:space="preserve"> DIFIS-II</t>
  </si>
  <si>
    <t xml:space="preserve"> DIFIS-III</t>
  </si>
  <si>
    <t xml:space="preserve"> DIFIS-IV</t>
  </si>
  <si>
    <t xml:space="preserve"> DIFIS-V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</si>
  <si>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</si>
  <si>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</si>
  <si>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</si>
  <si>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</si>
  <si>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</si>
  <si>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</si>
  <si>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 xml:space="preserve"> DIREM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</si>
  <si>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</si>
  <si>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</si>
  <si>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</si>
  <si>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</si>
  <si>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</si>
  <si>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</si>
  <si>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</si>
  <si>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</si>
  <si>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</si>
  <si>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</si>
  <si>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</si>
  <si>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</si>
  <si>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</si>
  <si>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</si>
  <si>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</si>
  <si>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</si>
  <si>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</si>
  <si>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</si>
  <si>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</si>
  <si>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</si>
  <si>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</si>
  <si>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</si>
  <si>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>SUCON</t>
  </si>
  <si>
    <t>CNE-04</t>
  </si>
  <si>
    <t>DIMAP</t>
  </si>
  <si>
    <t>GEMAM</t>
  </si>
  <si>
    <t>REF:  JULHO / 2023</t>
  </si>
  <si>
    <t>Ponto Facultativo ou At. médico - Meio Período</t>
  </si>
  <si>
    <t>Fora da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</si>
</sst>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[$-F400]h:mm:ss\ AM/PM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0" fillId="0" borderId="0" xfId="0"/>
    <xf numFmtId="0" fontId="19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3" fillId="0" borderId="19" xfId="0" applyFont="1" applyBorder="1" applyAlignment="1"/>
    <xf numFmtId="0" fontId="23" fillId="0" borderId="20" xfId="0" applyFont="1" applyBorder="1" applyAlignment="1"/>
    <xf numFmtId="0" fontId="23" fillId="0" borderId="23" xfId="0" applyFont="1" applyBorder="1" applyAlignment="1"/>
    <xf numFmtId="0" fontId="23" fillId="0" borderId="0" xfId="0" applyFont="1" applyBorder="1" applyAlignment="1"/>
    <xf numFmtId="0" fontId="23" fillId="0" borderId="11" xfId="0" applyFont="1" applyBorder="1" applyAlignment="1">
      <alignment horizontal="left" vertical="center"/>
    </xf>
    <xf numFmtId="0" fontId="23" fillId="0" borderId="22" xfId="0" applyFont="1" applyBorder="1" applyAlignment="1"/>
    <xf numFmtId="0" fontId="23" fillId="0" borderId="0" xfId="0" applyFont="1" applyBorder="1"/>
    <xf numFmtId="0" fontId="23" fillId="0" borderId="24" xfId="0" applyFont="1" applyBorder="1" applyAlignment="1"/>
    <xf numFmtId="0" fontId="23" fillId="0" borderId="18" xfId="0" applyFont="1" applyBorder="1" applyAlignment="1"/>
    <xf numFmtId="0" fontId="22" fillId="0" borderId="0" xfId="0" applyFont="1" applyAlignment="1"/>
    <xf numFmtId="0" fontId="19" fillId="0" borderId="0" xfId="0" applyFont="1" applyAlignment="1"/>
    <xf numFmtId="164" fontId="21" fillId="33" borderId="10" xfId="0" applyNumberFormat="1" applyFont="1" applyFill="1" applyBorder="1" applyAlignment="1" applyProtection="1">
      <alignment horizontal="center" vertical="top" wrapText="1"/>
    </xf>
    <xf numFmtId="165" fontId="21" fillId="0" borderId="11" xfId="0" applyNumberFormat="1" applyFont="1" applyBorder="1" applyAlignment="1">
      <alignment horizontal="center"/>
    </xf>
    <xf numFmtId="0" fontId="21" fillId="0" borderId="0" xfId="0" applyFont="1" applyBorder="1"/>
    <xf numFmtId="0" fontId="21" fillId="34" borderId="11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3" fillId="0" borderId="21" xfId="0" applyFont="1" applyBorder="1" applyAlignment="1"/>
    <xf numFmtId="0" fontId="0" fillId="0" borderId="20" xfId="0" applyBorder="1"/>
    <xf numFmtId="0" fontId="0" fillId="0" borderId="0" xfId="0" applyBorder="1"/>
    <xf numFmtId="0" fontId="0" fillId="0" borderId="24" xfId="0" applyBorder="1"/>
    <xf numFmtId="0" fontId="23" fillId="0" borderId="0" xfId="0" applyFont="1" applyBorder="1" applyAlignment="1">
      <alignment horizontal="right"/>
    </xf>
    <xf numFmtId="166" fontId="0" fillId="0" borderId="0" xfId="0" applyNumberFormat="1"/>
    <xf numFmtId="165" fontId="21" fillId="0" borderId="19" xfId="0" applyNumberFormat="1" applyFont="1" applyFill="1" applyBorder="1" applyAlignment="1" applyProtection="1">
      <alignment horizontal="center" vertical="top" wrapText="1"/>
    </xf>
    <xf numFmtId="165" fontId="21" fillId="0" borderId="23" xfId="0" applyNumberFormat="1" applyFont="1" applyFill="1" applyBorder="1" applyAlignment="1" applyProtection="1">
      <alignment horizontal="center" vertical="top" wrapText="1"/>
    </xf>
    <xf numFmtId="165" fontId="21" fillId="0" borderId="22" xfId="0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center"/>
    </xf>
    <xf numFmtId="164" fontId="21" fillId="33" borderId="15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0" fillId="35" borderId="3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20" xfId="0" applyFont="1" applyBorder="1" applyAlignment="1">
      <alignment horizontal="left"/>
    </xf>
    <xf numFmtId="164" fontId="21" fillId="33" borderId="53" xfId="0" applyNumberFormat="1" applyFont="1" applyFill="1" applyBorder="1" applyAlignment="1" applyProtection="1">
      <alignment horizontal="center" vertical="top" wrapText="1"/>
    </xf>
    <xf numFmtId="0" fontId="21" fillId="33" borderId="53" xfId="0" applyNumberFormat="1" applyFont="1" applyFill="1" applyBorder="1" applyAlignment="1" applyProtection="1">
      <alignment horizontal="center" vertical="top" wrapText="1"/>
    </xf>
    <xf numFmtId="0" fontId="21" fillId="33" borderId="39" xfId="0" applyNumberFormat="1" applyFont="1" applyFill="1" applyBorder="1" applyAlignment="1" applyProtection="1">
      <alignment horizontal="center" vertical="top" wrapText="1"/>
    </xf>
    <xf numFmtId="0" fontId="20" fillId="35" borderId="54" xfId="0" applyNumberFormat="1" applyFont="1" applyFill="1" applyBorder="1" applyAlignment="1" applyProtection="1">
      <alignment horizontal="center" vertical="center" wrapText="1"/>
    </xf>
    <xf numFmtId="164" fontId="21" fillId="33" borderId="27" xfId="0" applyNumberFormat="1" applyFont="1" applyFill="1" applyBorder="1" applyAlignment="1" applyProtection="1">
      <alignment horizontal="center" vertical="top" wrapText="1"/>
    </xf>
    <xf numFmtId="164" fontId="21" fillId="0" borderId="27" xfId="0" applyNumberFormat="1" applyFont="1" applyFill="1" applyBorder="1" applyAlignment="1" applyProtection="1">
      <alignment horizontal="center" vertical="top" wrapText="1"/>
    </xf>
    <xf numFmtId="0" fontId="21" fillId="0" borderId="39" xfId="0" applyNumberFormat="1" applyFont="1" applyFill="1" applyBorder="1" applyAlignment="1" applyProtection="1">
      <alignment horizontal="center" vertical="top" wrapText="1"/>
    </xf>
    <xf numFmtId="0" fontId="21" fillId="33" borderId="35" xfId="0" applyFont="1" applyFill="1" applyBorder="1" applyAlignment="1">
      <alignment horizontal="center"/>
    </xf>
    <xf numFmtId="164" fontId="21" fillId="33" borderId="14" xfId="0" applyNumberFormat="1" applyFont="1" applyFill="1" applyBorder="1" applyAlignment="1" applyProtection="1">
      <alignment horizontal="center" vertical="top" wrapText="1"/>
    </xf>
    <xf numFmtId="164" fontId="21" fillId="33" borderId="38" xfId="0" applyNumberFormat="1" applyFont="1" applyFill="1" applyBorder="1" applyAlignment="1" applyProtection="1">
      <alignment horizontal="center" vertical="top" wrapText="1"/>
    </xf>
    <xf numFmtId="164" fontId="21" fillId="33" borderId="16" xfId="0" applyNumberFormat="1" applyFont="1" applyFill="1" applyBorder="1" applyAlignment="1" applyProtection="1">
      <alignment horizontal="center" vertical="top" wrapText="1"/>
    </xf>
    <xf numFmtId="164" fontId="21" fillId="33" borderId="54" xfId="0" applyNumberFormat="1" applyFont="1" applyFill="1" applyBorder="1" applyAlignment="1" applyProtection="1">
      <alignment horizontal="center" vertical="top" wrapText="1"/>
    </xf>
    <xf numFmtId="0" fontId="30" fillId="0" borderId="17" xfId="0" applyFont="1" applyFill="1" applyBorder="1" applyAlignment="1">
      <alignment vertical="center"/>
    </xf>
    <xf numFmtId="166" fontId="0" fillId="0" borderId="0" xfId="0" applyNumberFormat="1" applyFill="1"/>
    <xf numFmtId="0" fontId="0" fillId="0" borderId="0" xfId="0"/>
    <xf numFmtId="0" fontId="0" fillId="0" borderId="0" xfId="0" applyFill="1"/>
    <xf numFmtId="0" fontId="28" fillId="0" borderId="44" xfId="0" applyFont="1" applyBorder="1" applyAlignment="1">
      <alignment vertical="top" wrapText="1"/>
    </xf>
    <xf numFmtId="0" fontId="21" fillId="0" borderId="36" xfId="0" applyFont="1" applyFill="1" applyBorder="1" applyAlignment="1">
      <alignment horizontal="center"/>
    </xf>
    <xf numFmtId="164" fontId="21" fillId="0" borderId="10" xfId="0" applyNumberFormat="1" applyFont="1" applyFill="1" applyBorder="1" applyAlignment="1" applyProtection="1">
      <alignment horizontal="center" vertical="top" wrapText="1"/>
    </xf>
    <xf numFmtId="164" fontId="21" fillId="0" borderId="53" xfId="0" applyNumberFormat="1" applyFont="1" applyFill="1" applyBorder="1" applyAlignment="1" applyProtection="1">
      <alignment horizontal="center" vertical="top" wrapText="1"/>
    </xf>
    <xf numFmtId="0" fontId="21" fillId="0" borderId="53" xfId="0" applyNumberFormat="1" applyFont="1" applyFill="1" applyBorder="1" applyAlignment="1" applyProtection="1">
      <alignment horizontal="center" vertical="top" wrapText="1"/>
    </xf>
    <xf numFmtId="164" fontId="21" fillId="0" borderId="15" xfId="0" applyNumberFormat="1" applyFont="1" applyFill="1" applyBorder="1" applyAlignment="1" applyProtection="1">
      <alignment horizontal="center" vertical="top" wrapText="1"/>
    </xf>
    <xf numFmtId="0" fontId="29" fillId="38" borderId="55" xfId="0" applyFont="1" applyFill="1" applyBorder="1" applyAlignment="1">
      <alignment horizontal="center" vertical="center"/>
    </xf>
    <xf numFmtId="0" fontId="29" fillId="38" borderId="56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56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38" borderId="29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justify" vertical="center" wrapText="1"/>
    </xf>
    <xf numFmtId="0" fontId="30" fillId="0" borderId="58" xfId="0" applyFont="1" applyBorder="1" applyAlignment="1">
      <alignment vertical="center" wrapText="1"/>
    </xf>
    <xf numFmtId="0" fontId="31" fillId="0" borderId="23" xfId="0" applyFont="1" applyBorder="1" applyAlignment="1">
      <alignment horizontal="justify" vertical="center" wrapText="1"/>
    </xf>
    <xf numFmtId="0" fontId="28" fillId="0" borderId="44" xfId="0" applyFont="1" applyBorder="1" applyAlignment="1">
      <alignment vertical="center" wrapText="1"/>
    </xf>
    <xf numFmtId="0" fontId="0" fillId="0" borderId="11" xfId="0" applyBorder="1"/>
    <xf numFmtId="0" fontId="21" fillId="33" borderId="16" xfId="0" applyNumberFormat="1" applyFont="1" applyFill="1" applyBorder="1" applyAlignment="1" applyProtection="1">
      <alignment horizontal="center" vertical="top" wrapText="1"/>
    </xf>
    <xf numFmtId="0" fontId="21" fillId="0" borderId="25" xfId="0" applyFont="1" applyFill="1" applyBorder="1" applyAlignment="1">
      <alignment horizontal="center"/>
    </xf>
    <xf numFmtId="0" fontId="21" fillId="0" borderId="59" xfId="0" applyNumberFormat="1" applyFont="1" applyFill="1" applyBorder="1" applyAlignment="1" applyProtection="1">
      <alignment horizontal="center" vertical="top" wrapText="1"/>
    </xf>
    <xf numFmtId="164" fontId="21" fillId="0" borderId="60" xfId="0" applyNumberFormat="1" applyFont="1" applyFill="1" applyBorder="1" applyAlignment="1" applyProtection="1">
      <alignment horizontal="center" vertical="top" wrapText="1"/>
    </xf>
    <xf numFmtId="164" fontId="21" fillId="0" borderId="61" xfId="0" applyNumberFormat="1" applyFont="1" applyFill="1" applyBorder="1" applyAlignment="1" applyProtection="1">
      <alignment horizontal="center" vertical="top" wrapText="1"/>
    </xf>
    <xf numFmtId="164" fontId="21" fillId="0" borderId="59" xfId="0" applyNumberFormat="1" applyFont="1" applyFill="1" applyBorder="1" applyAlignment="1" applyProtection="1">
      <alignment horizontal="center" vertical="top" wrapText="1"/>
    </xf>
    <xf numFmtId="164" fontId="21" fillId="0" borderId="62" xfId="0" applyNumberFormat="1" applyFont="1" applyFill="1" applyBorder="1" applyAlignment="1" applyProtection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44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165" fontId="21" fillId="36" borderId="19" xfId="0" applyNumberFormat="1" applyFont="1" applyFill="1" applyBorder="1" applyAlignment="1">
      <alignment horizontal="center" vertical="center"/>
    </xf>
    <xf numFmtId="165" fontId="21" fillId="36" borderId="21" xfId="0" applyNumberFormat="1" applyFont="1" applyFill="1" applyBorder="1" applyAlignment="1">
      <alignment horizontal="center" vertical="center"/>
    </xf>
    <xf numFmtId="165" fontId="21" fillId="36" borderId="17" xfId="0" applyNumberFormat="1" applyFont="1" applyFill="1" applyBorder="1" applyAlignment="1">
      <alignment horizontal="center" vertical="center"/>
    </xf>
    <xf numFmtId="165" fontId="21" fillId="36" borderId="18" xfId="0" applyNumberFormat="1" applyFont="1" applyFill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/>
    </xf>
    <xf numFmtId="165" fontId="21" fillId="0" borderId="43" xfId="0" applyNumberFormat="1" applyFont="1" applyBorder="1" applyAlignment="1">
      <alignment horizontal="center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165" fontId="19" fillId="0" borderId="41" xfId="0" applyNumberFormat="1" applyFont="1" applyBorder="1" applyAlignment="1">
      <alignment horizontal="center"/>
    </xf>
    <xf numFmtId="165" fontId="19" fillId="0" borderId="42" xfId="0" applyNumberFormat="1" applyFont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5" borderId="14" xfId="0" applyNumberFormat="1" applyFont="1" applyFill="1" applyBorder="1" applyAlignment="1" applyProtection="1">
      <alignment horizontal="center" vertical="center" wrapText="1"/>
    </xf>
    <xf numFmtId="0" fontId="20" fillId="35" borderId="40" xfId="0" applyNumberFormat="1" applyFont="1" applyFill="1" applyBorder="1" applyAlignment="1" applyProtection="1">
      <alignment horizontal="center" vertical="center" wrapText="1"/>
    </xf>
    <xf numFmtId="0" fontId="20" fillId="35" borderId="38" xfId="0" applyNumberFormat="1" applyFont="1" applyFill="1" applyBorder="1" applyAlignment="1" applyProtection="1">
      <alignment horizontal="center" vertical="center" wrapText="1"/>
    </xf>
    <xf numFmtId="0" fontId="20" fillId="35" borderId="31" xfId="0" applyNumberFormat="1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34" borderId="16" xfId="0" applyNumberFormat="1" applyFont="1" applyFill="1" applyBorder="1" applyAlignment="1" applyProtection="1">
      <alignment horizontal="center" vertical="center" wrapText="1"/>
    </xf>
    <xf numFmtId="0" fontId="20" fillId="34" borderId="39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35" borderId="16" xfId="0" applyNumberFormat="1" applyFont="1" applyFill="1" applyBorder="1" applyAlignment="1" applyProtection="1">
      <alignment horizontal="center" vertical="center" wrapText="1"/>
    </xf>
    <xf numFmtId="0" fontId="20" fillId="35" borderId="37" xfId="0" applyNumberFormat="1" applyFont="1" applyFill="1" applyBorder="1" applyAlignment="1" applyProtection="1">
      <alignment horizontal="center" vertical="center" wrapText="1"/>
    </xf>
    <xf numFmtId="0" fontId="20" fillId="35" borderId="3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20" fillId="35" borderId="32" xfId="0" applyNumberFormat="1" applyFont="1" applyFill="1" applyBorder="1" applyAlignment="1" applyProtection="1">
      <alignment horizontal="center" vertical="center" wrapText="1"/>
    </xf>
    <xf numFmtId="0" fontId="20" fillId="35" borderId="19" xfId="0" applyNumberFormat="1" applyFont="1" applyFill="1" applyBorder="1" applyAlignment="1" applyProtection="1">
      <alignment horizontal="center" vertical="center" wrapText="1"/>
    </xf>
    <xf numFmtId="0" fontId="20" fillId="35" borderId="20" xfId="0" applyNumberFormat="1" applyFont="1" applyFill="1" applyBorder="1" applyAlignment="1" applyProtection="1">
      <alignment horizontal="center" vertical="center" wrapText="1"/>
    </xf>
    <xf numFmtId="0" fontId="20" fillId="35" borderId="29" xfId="0" applyNumberFormat="1" applyFont="1" applyFill="1" applyBorder="1" applyAlignment="1" applyProtection="1">
      <alignment horizontal="center" vertical="center" wrapText="1"/>
    </xf>
    <xf numFmtId="0" fontId="20" fillId="35" borderId="23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30" fillId="0" borderId="0" xfId="0" applyFont="1" applyBorder="1" applyAlignment="1">
      <alignment vertical="center"/>
    </xf>
    <xf numFmtId="0" fontId="19" fillId="0" borderId="18" xfId="0" applyFont="1" applyBorder="1"/>
    <xf numFmtId="165" fontId="21" fillId="33" borderId="13" xfId="0" applyNumberFormat="1" applyFont="1" applyFill="1" applyBorder="1" applyAlignment="1" applyProtection="1">
      <alignment horizontal="center" vertical="top" wrapText="1"/>
    </xf>
    <xf numFmtId="165" fontId="21" fillId="33" borderId="63" xfId="0" applyNumberFormat="1" applyFont="1" applyFill="1" applyBorder="1" applyAlignment="1" applyProtection="1">
      <alignment horizontal="center" vertical="top" wrapText="1"/>
    </xf>
    <xf numFmtId="165" fontId="21" fillId="0" borderId="63" xfId="0" applyNumberFormat="1" applyFont="1" applyFill="1" applyBorder="1" applyAlignment="1" applyProtection="1">
      <alignment horizontal="center" vertical="top" wrapText="1"/>
    </xf>
    <xf numFmtId="165" fontId="21" fillId="0" borderId="43" xfId="0" applyNumberFormat="1" applyFont="1" applyFill="1" applyBorder="1" applyAlignment="1" applyProtection="1">
      <alignment horizontal="center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">
    <dxf>
      <font>
        <color theme="0" tint="-0.14996795556505021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492919</xdr:colOff>
      <xdr:row>1</xdr:row>
      <xdr:rowOff>147637</xdr:rowOff>
    </xdr:from>
    <xdr:to>
      <xdr:col>2</xdr:col>
      <xdr:colOff>201325</xdr:colOff>
      <xdr:row>4</xdr:row>
      <xdr:rowOff>240289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138" y="457200"/>
          <a:ext cx="625187" cy="1021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showGridLines="0" tabSelected="1" zoomScale="70" zoomScaleNormal="70" zoomScaleSheetLayoutView="100" workbookViewId="0">
      <selection activeCell="L9" sqref="L9"/>
    </sheetView>
  </sheetViews>
  <sheetFormatPr defaultRowHeight="24" customHeight="1" x14ac:dyDescent="0.25"/>
  <cols>
    <col min="1" max="1" width="9.140625" style="1"/>
    <col min="2" max="3" width="13.7109375" style="1" customWidth="1"/>
    <col min="4" max="7" width="11.7109375" style="1" customWidth="1"/>
    <col min="8" max="8" width="13.7109375" style="1" customWidth="1"/>
    <col min="9" max="9" width="13.7109375" style="1" hidden="1" customWidth="1"/>
    <col min="10" max="10" width="15.5703125" style="1" customWidth="1"/>
    <col min="11" max="11" width="33" style="1" bestFit="1" customWidth="1"/>
    <col min="12" max="12" width="10.140625" style="1" customWidth="1"/>
    <col min="13" max="14" width="26.7109375" style="1" customWidth="1"/>
    <col min="15" max="15" width="9.140625" style="1"/>
    <col min="16" max="16" width="9.140625" style="29" hidden="1" customWidth="1"/>
    <col min="17" max="18" width="9.140625" style="1" hidden="1" customWidth="1"/>
    <col min="19" max="19" width="28.85546875" style="1" hidden="1" customWidth="1"/>
    <col min="20" max="30" width="9.140625" style="1" hidden="1" customWidth="1"/>
    <col min="31" max="31" width="13.85546875" style="55" hidden="1" customWidth="1"/>
    <col min="32" max="32" width="53.140625" style="1" hidden="1" customWidth="1"/>
    <col min="33" max="33" width="40" style="1" hidden="1" customWidth="1"/>
    <col min="34" max="34" width="9.7109375" style="1" hidden="1" customWidth="1"/>
    <col min="35" max="35" width="33.5703125" style="1" hidden="1" customWidth="1"/>
    <col min="36" max="36" width="9.140625" style="1" hidden="1" customWidth="1"/>
    <col min="37" max="37" width="9.140625" style="1" customWidth="1"/>
    <col min="38" max="16384" width="9.140625" style="1"/>
  </cols>
  <sheetData>
    <row r="1" spans="1:35" ht="24" customHeight="1" thickBot="1" x14ac:dyDescent="0.3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AE1" s="72" t="s">
        <v>0</v>
      </c>
      <c r="AF1" s="63" t="s">
        <v>1</v>
      </c>
      <c r="AG1" s="64" t="s">
        <v>2</v>
      </c>
      <c r="AH1" s="64" t="s">
        <v>3</v>
      </c>
      <c r="AI1" s="64" t="s">
        <v>4</v>
      </c>
    </row>
    <row r="2" spans="1:35" ht="24" customHeight="1" thickBot="1" x14ac:dyDescent="0.3">
      <c r="A2" s="3"/>
      <c r="B2" s="132" t="s">
        <v>172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S2" s="21" t="s">
        <v>60</v>
      </c>
      <c r="U2" s="1" t="s">
        <v>55</v>
      </c>
      <c r="AE2" s="73" t="s">
        <v>151</v>
      </c>
      <c r="AF2" s="65" t="s">
        <v>83</v>
      </c>
      <c r="AG2" s="66" t="s">
        <v>70</v>
      </c>
      <c r="AH2" s="66" t="s">
        <v>159</v>
      </c>
      <c r="AI2" s="66" t="s">
        <v>72</v>
      </c>
    </row>
    <row r="3" spans="1:35" ht="24" customHeight="1" thickBot="1" x14ac:dyDescent="0.3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S3" s="19">
        <v>1.6666666666666667</v>
      </c>
      <c r="U3" s="1" t="s">
        <v>47</v>
      </c>
      <c r="AE3" s="73" t="s">
        <v>152</v>
      </c>
      <c r="AF3" s="65" t="s">
        <v>64</v>
      </c>
      <c r="AG3" s="66" t="s">
        <v>20</v>
      </c>
      <c r="AH3" s="66" t="s">
        <v>160</v>
      </c>
      <c r="AI3" s="66" t="s">
        <v>139</v>
      </c>
    </row>
    <row r="4" spans="1:35" ht="24" customHeight="1" thickBot="1" x14ac:dyDescent="0.3">
      <c r="A4" s="5"/>
      <c r="B4" s="138" t="s">
        <v>33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  <c r="S4" s="20"/>
      <c r="AE4" s="73" t="s">
        <v>117</v>
      </c>
      <c r="AF4" s="65" t="s">
        <v>174</v>
      </c>
      <c r="AG4" s="66" t="s">
        <v>15</v>
      </c>
      <c r="AH4" s="66" t="s">
        <v>161</v>
      </c>
      <c r="AI4" s="66" t="s">
        <v>73</v>
      </c>
    </row>
    <row r="5" spans="1:35" ht="24" customHeight="1" thickBot="1" x14ac:dyDescent="0.3">
      <c r="A5" s="4"/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S5" s="21" t="s">
        <v>61</v>
      </c>
      <c r="AE5" s="73" t="s">
        <v>150</v>
      </c>
      <c r="AF5" s="65" t="s">
        <v>74</v>
      </c>
      <c r="AG5" s="66" t="s">
        <v>13</v>
      </c>
      <c r="AH5" s="66" t="s">
        <v>162</v>
      </c>
      <c r="AI5" s="66" t="s">
        <v>7</v>
      </c>
    </row>
    <row r="6" spans="1:35" ht="24" customHeight="1" thickBot="1" x14ac:dyDescent="0.3">
      <c r="A6" s="4"/>
      <c r="B6" s="7" t="s">
        <v>34</v>
      </c>
      <c r="C6" s="8"/>
      <c r="D6" s="162"/>
      <c r="E6" s="163"/>
      <c r="F6" s="40"/>
      <c r="G6" s="40"/>
      <c r="H6" s="8"/>
      <c r="I6" s="8"/>
      <c r="J6" s="8"/>
      <c r="K6" s="8"/>
      <c r="L6" s="25"/>
      <c r="M6" s="25"/>
      <c r="N6" s="24" t="s">
        <v>217</v>
      </c>
      <c r="O6" s="10"/>
      <c r="S6" s="19">
        <v>0.30208333333333331</v>
      </c>
      <c r="AE6" s="73" t="s">
        <v>176</v>
      </c>
      <c r="AF6" s="65" t="s">
        <v>65</v>
      </c>
      <c r="AG6" s="66" t="s">
        <v>9</v>
      </c>
      <c r="AH6" s="66" t="s">
        <v>163</v>
      </c>
      <c r="AI6" s="66" t="s">
        <v>84</v>
      </c>
    </row>
    <row r="7" spans="1:35" ht="24" customHeight="1" thickBot="1" x14ac:dyDescent="0.3">
      <c r="A7" s="4"/>
      <c r="B7" s="154" t="s">
        <v>35</v>
      </c>
      <c r="C7" s="155"/>
      <c r="D7" s="159"/>
      <c r="E7" s="160"/>
      <c r="F7" s="160"/>
      <c r="G7" s="160"/>
      <c r="H7" s="160"/>
      <c r="I7" s="160"/>
      <c r="J7" s="160"/>
      <c r="K7" s="160"/>
      <c r="L7" s="161"/>
      <c r="M7" s="26"/>
      <c r="N7" s="9"/>
      <c r="S7" s="20"/>
      <c r="AE7" s="73" t="s">
        <v>156</v>
      </c>
      <c r="AF7" s="65" t="s">
        <v>66</v>
      </c>
      <c r="AG7" s="66" t="s">
        <v>69</v>
      </c>
      <c r="AH7" s="66" t="s">
        <v>164</v>
      </c>
      <c r="AI7" s="66" t="s">
        <v>8</v>
      </c>
    </row>
    <row r="8" spans="1:35" ht="24" customHeight="1" thickBot="1" x14ac:dyDescent="0.3">
      <c r="A8" s="4"/>
      <c r="B8" s="154" t="s">
        <v>36</v>
      </c>
      <c r="C8" s="155"/>
      <c r="D8" s="159"/>
      <c r="E8" s="160"/>
      <c r="F8" s="160"/>
      <c r="G8" s="160"/>
      <c r="H8" s="160"/>
      <c r="I8" s="160"/>
      <c r="J8" s="161"/>
      <c r="K8" s="10"/>
      <c r="L8" s="10"/>
      <c r="M8" s="26"/>
      <c r="N8" s="9"/>
      <c r="S8" s="21" t="s">
        <v>62</v>
      </c>
      <c r="AE8" s="73" t="s">
        <v>177</v>
      </c>
      <c r="AF8" s="65" t="s">
        <v>67</v>
      </c>
      <c r="AG8" s="66" t="s">
        <v>25</v>
      </c>
      <c r="AH8" s="66" t="s">
        <v>165</v>
      </c>
      <c r="AI8" s="66" t="s">
        <v>82</v>
      </c>
    </row>
    <row r="9" spans="1:35" ht="24" customHeight="1" thickBot="1" x14ac:dyDescent="0.3">
      <c r="A9" s="4"/>
      <c r="B9" s="154" t="s">
        <v>37</v>
      </c>
      <c r="C9" s="155"/>
      <c r="D9" s="156"/>
      <c r="E9" s="157"/>
      <c r="F9" s="157"/>
      <c r="G9" s="157"/>
      <c r="H9" s="157"/>
      <c r="I9" s="157"/>
      <c r="J9" s="158"/>
      <c r="K9" s="28" t="s">
        <v>38</v>
      </c>
      <c r="L9" s="11"/>
      <c r="M9" s="26"/>
      <c r="N9" s="9"/>
      <c r="S9" s="19">
        <v>4.1666666666666664E-2</v>
      </c>
      <c r="AE9" s="73" t="s">
        <v>148</v>
      </c>
      <c r="AF9" s="65" t="s">
        <v>173</v>
      </c>
      <c r="AG9" s="67" t="s">
        <v>17</v>
      </c>
      <c r="AH9" s="66" t="s">
        <v>166</v>
      </c>
      <c r="AI9" s="66" t="s">
        <v>10</v>
      </c>
    </row>
    <row r="10" spans="1:35" ht="24" customHeight="1" thickBot="1" x14ac:dyDescent="0.3">
      <c r="A10" s="3"/>
      <c r="B10" s="12" t="s">
        <v>39</v>
      </c>
      <c r="C10" s="13"/>
      <c r="D10" s="159"/>
      <c r="E10" s="160"/>
      <c r="F10" s="160"/>
      <c r="G10" s="160"/>
      <c r="H10" s="160"/>
      <c r="I10" s="160"/>
      <c r="J10" s="161"/>
      <c r="K10" s="10"/>
      <c r="L10" s="10"/>
      <c r="M10" s="26"/>
      <c r="N10" s="9"/>
      <c r="S10" s="19">
        <v>8.3333333333333329E-2</v>
      </c>
      <c r="AE10" s="73" t="s">
        <v>178</v>
      </c>
      <c r="AF10" s="65" t="s">
        <v>85</v>
      </c>
      <c r="AG10" s="66" t="s">
        <v>71</v>
      </c>
      <c r="AH10" s="66" t="s">
        <v>167</v>
      </c>
      <c r="AI10" s="66" t="s">
        <v>12</v>
      </c>
    </row>
    <row r="11" spans="1:35" ht="24" customHeight="1" thickBot="1" x14ac:dyDescent="0.3">
      <c r="A11" s="3"/>
      <c r="B11" s="164" t="s">
        <v>40</v>
      </c>
      <c r="C11" s="165"/>
      <c r="D11" s="166" t="s">
        <v>5</v>
      </c>
      <c r="E11" s="165"/>
      <c r="F11" s="165"/>
      <c r="G11" s="165"/>
      <c r="H11" s="165"/>
      <c r="I11" s="165"/>
      <c r="J11" s="167"/>
      <c r="K11" s="14"/>
      <c r="L11" s="14"/>
      <c r="M11" s="27"/>
      <c r="N11" s="15"/>
      <c r="S11" s="21" t="s">
        <v>63</v>
      </c>
      <c r="AE11" s="73" t="s">
        <v>179</v>
      </c>
      <c r="AF11" s="65" t="s">
        <v>68</v>
      </c>
      <c r="AG11" s="66" t="s">
        <v>11</v>
      </c>
      <c r="AH11" s="68" t="s">
        <v>168</v>
      </c>
      <c r="AI11" s="67" t="s">
        <v>219</v>
      </c>
    </row>
    <row r="12" spans="1:35" ht="24" customHeight="1" thickBot="1" x14ac:dyDescent="0.3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3"/>
      <c r="S12" s="19">
        <v>0.33333333333333331</v>
      </c>
      <c r="AE12" s="73" t="s">
        <v>180</v>
      </c>
      <c r="AF12" s="65"/>
      <c r="AG12" s="68" t="s">
        <v>6</v>
      </c>
      <c r="AH12" s="68" t="s">
        <v>21</v>
      </c>
      <c r="AI12" s="67" t="s">
        <v>14</v>
      </c>
    </row>
    <row r="13" spans="1:35" ht="24" customHeight="1" thickBot="1" x14ac:dyDescent="0.3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AE13" s="73" t="s">
        <v>181</v>
      </c>
      <c r="AF13" s="65"/>
      <c r="AG13" s="69"/>
      <c r="AH13" s="69" t="s">
        <v>169</v>
      </c>
      <c r="AI13" s="66" t="s">
        <v>16</v>
      </c>
    </row>
    <row r="14" spans="1:35" ht="24" customHeight="1" thickBot="1" x14ac:dyDescent="0.3">
      <c r="A14" s="3"/>
      <c r="B14" s="109" t="s">
        <v>88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93">
        <v>0</v>
      </c>
      <c r="N14" s="94"/>
      <c r="S14" s="21" t="s">
        <v>81</v>
      </c>
      <c r="W14" s="21" t="s">
        <v>81</v>
      </c>
      <c r="AE14" s="73" t="s">
        <v>182</v>
      </c>
      <c r="AF14" s="65"/>
      <c r="AG14" s="66"/>
      <c r="AH14" s="68" t="s">
        <v>18</v>
      </c>
      <c r="AI14" s="67" t="s">
        <v>19</v>
      </c>
    </row>
    <row r="15" spans="1:35" ht="24" customHeight="1" thickBot="1" x14ac:dyDescent="0.3">
      <c r="A15" s="3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4"/>
      <c r="M15" s="95"/>
      <c r="N15" s="96"/>
      <c r="S15" s="19">
        <v>0.16666666666666666</v>
      </c>
      <c r="W15" s="19">
        <v>0.16666666666666666</v>
      </c>
      <c r="AE15" s="73" t="s">
        <v>183</v>
      </c>
      <c r="AF15" s="65"/>
      <c r="AG15" s="66"/>
      <c r="AH15" s="68" t="s">
        <v>170</v>
      </c>
      <c r="AI15" s="67" t="s">
        <v>22</v>
      </c>
    </row>
    <row r="16" spans="1:35" ht="24" customHeight="1" thickBo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5" t="s">
        <v>89</v>
      </c>
      <c r="N16" s="86"/>
      <c r="AE16" s="73" t="s">
        <v>118</v>
      </c>
      <c r="AF16" s="65"/>
      <c r="AG16" s="66"/>
      <c r="AH16" s="71" t="s">
        <v>175</v>
      </c>
      <c r="AI16" s="67" t="s">
        <v>23</v>
      </c>
    </row>
    <row r="17" spans="2:35" ht="24" customHeight="1" thickBo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7"/>
      <c r="N17" s="88"/>
      <c r="S17" s="21" t="s">
        <v>75</v>
      </c>
      <c r="AE17" s="73" t="s">
        <v>184</v>
      </c>
      <c r="AF17" s="65"/>
      <c r="AG17" s="66"/>
      <c r="AH17" s="71" t="s">
        <v>214</v>
      </c>
      <c r="AI17" s="67" t="s">
        <v>24</v>
      </c>
    </row>
    <row r="18" spans="2:35" ht="24" customHeight="1" thickBot="1" x14ac:dyDescent="0.3">
      <c r="B18" s="144" t="s">
        <v>41</v>
      </c>
      <c r="C18" s="147" t="s">
        <v>42</v>
      </c>
      <c r="D18" s="150" t="s">
        <v>43</v>
      </c>
      <c r="E18" s="151"/>
      <c r="F18" s="151"/>
      <c r="G18" s="151"/>
      <c r="H18" s="151"/>
      <c r="I18" s="151"/>
      <c r="J18" s="151"/>
      <c r="K18" s="152" t="s">
        <v>44</v>
      </c>
      <c r="M18" s="87"/>
      <c r="N18" s="88"/>
      <c r="S18" s="19">
        <v>0.41666666666666669</v>
      </c>
      <c r="AE18" s="73" t="s">
        <v>185</v>
      </c>
      <c r="AF18" s="65"/>
      <c r="AG18" s="66"/>
      <c r="AH18" s="69"/>
      <c r="AI18" s="66" t="s">
        <v>26</v>
      </c>
    </row>
    <row r="19" spans="2:35" ht="24" customHeight="1" thickBot="1" x14ac:dyDescent="0.3">
      <c r="B19" s="145"/>
      <c r="C19" s="148"/>
      <c r="D19" s="117" t="s">
        <v>112</v>
      </c>
      <c r="E19" s="119" t="s">
        <v>113</v>
      </c>
      <c r="F19" s="130" t="s">
        <v>46</v>
      </c>
      <c r="G19" s="117" t="s">
        <v>114</v>
      </c>
      <c r="H19" s="119" t="s">
        <v>115</v>
      </c>
      <c r="I19" s="44"/>
      <c r="J19" s="130" t="s">
        <v>45</v>
      </c>
      <c r="K19" s="153"/>
      <c r="M19" s="89" t="s">
        <v>93</v>
      </c>
      <c r="N19" s="91" t="s">
        <v>94</v>
      </c>
      <c r="AE19" s="73" t="s">
        <v>186</v>
      </c>
      <c r="AF19" s="65"/>
      <c r="AG19" s="66"/>
      <c r="AH19" s="66"/>
      <c r="AI19" s="66" t="s">
        <v>27</v>
      </c>
    </row>
    <row r="20" spans="2:35" ht="24" customHeight="1" thickBot="1" x14ac:dyDescent="0.3">
      <c r="B20" s="146"/>
      <c r="C20" s="149"/>
      <c r="D20" s="118"/>
      <c r="E20" s="120"/>
      <c r="F20" s="131"/>
      <c r="G20" s="118"/>
      <c r="H20" s="120"/>
      <c r="I20" s="37"/>
      <c r="J20" s="131"/>
      <c r="K20" s="153"/>
      <c r="M20" s="90"/>
      <c r="N20" s="92"/>
      <c r="AE20" s="73" t="s">
        <v>187</v>
      </c>
      <c r="AF20" s="65"/>
      <c r="AG20" s="66"/>
      <c r="AH20" s="66"/>
      <c r="AI20" s="66" t="s">
        <v>171</v>
      </c>
    </row>
    <row r="21" spans="2:35" ht="24" customHeight="1" thickBot="1" x14ac:dyDescent="0.3">
      <c r="B21" s="48">
        <v>1</v>
      </c>
      <c r="C21" s="78" t="s">
        <v>50</v>
      </c>
      <c r="D21" s="49"/>
      <c r="E21" s="50"/>
      <c r="F21" s="51" t="str">
        <f>IF(D21="","",IF(G21="",IF(E21-D21&gt;$S$6,$S$9,""),IF(G21-E21&gt;$S$10,$S$10,IF(G21-E21&lt;$S$9,$S$9,G21-E21))))</f>
        <v/>
      </c>
      <c r="G21" s="49"/>
      <c r="H21" s="50"/>
      <c r="I21" s="52">
        <f>IF(G21="",IF(E21-D21&gt;$S$6,E21-D21-$S$9,E21-D21),IF(G21-E21&lt;F21,H21-D21-F21,(E21-D21)+(H21-G21)))</f>
        <v>0</v>
      </c>
      <c r="J21" s="51">
        <f>IF(D21="",0,IF(K21="",IF(I21&gt;$S$18,$S$18,I21),IF(OR(K21="Feriado",K21="Ponto Facultativo",K21="Ponto Facultativo ou At. médico - Meio Período"),IF(K21="Ponto Ponto Facultativo ou At. médico - Meio Período",IF(I21&lt;$S$15,$S$12,IF(I21&gt;$S$18,$S$18,I21)),I21),$S$12)))</f>
        <v>0</v>
      </c>
      <c r="K21" s="170"/>
      <c r="M21" s="30">
        <f>IF(M14=0,0,-M14)</f>
        <v>0</v>
      </c>
      <c r="N21" s="31">
        <f>IF(AND(K21&lt;&gt;"",K21&lt;&gt;"Feriado",K21&lt;&gt;"Ponto Facultativo",K21&lt;&gt;"Ponto Facultativo ou At. médico - Meio Período"),0,IF(OR(K21="Feriado",C21="sábado",C21="domingo"),IF(M21=0,0,J21),IF(K21="Ponto Facultativo",IF(M21=0,0,IF(J21-$S$12&gt;0,J21-$S$12,0)),IF(K21="Ponto Facultativo ou At. médico - Meio Período",IF(J21-$S$15&lt;0,J21-$S$15,IF(M21=0,0,J21-$S$15)),IF(J21-$S$12&lt;0,J21-$S$12,IF(M21=0,0,J21-$S$12))))))</f>
        <v>0</v>
      </c>
      <c r="AE21" s="73" t="s">
        <v>188</v>
      </c>
      <c r="AF21" s="65"/>
      <c r="AG21" s="66"/>
      <c r="AH21" s="66"/>
      <c r="AI21" s="66" t="s">
        <v>86</v>
      </c>
    </row>
    <row r="22" spans="2:35" ht="24" customHeight="1" thickBot="1" x14ac:dyDescent="0.3">
      <c r="B22" s="22">
        <v>2</v>
      </c>
      <c r="C22" s="42" t="s">
        <v>51</v>
      </c>
      <c r="D22" s="18"/>
      <c r="E22" s="34"/>
      <c r="F22" s="41" t="str">
        <f t="shared" ref="F22:F51" si="0">IF(D22="","",IF(G22="",IF(E22-D22&gt;$S$6,$S$9,""),IF(G22-E22&gt;$S$10,$S$10,IF(G22-E22&lt;$S$9,$S$9,G22-E22))))</f>
        <v/>
      </c>
      <c r="G22" s="18"/>
      <c r="H22" s="34"/>
      <c r="I22" s="45">
        <f t="shared" ref="I22:I51" si="1">IF(G22="",IF(E22-D22&gt;$S$6,E22-D22-$S$9,E22-D22),IF(G22-E22&lt;F22,H22-D22-F22,(E22-D22)+(H22-G22)))</f>
        <v>0</v>
      </c>
      <c r="J22" s="41">
        <f t="shared" ref="J22:J51" si="2">IF(D22="",0,IF(K22="",IF(I22&gt;$S$18,$S$18,I22),IF(OR(K22="Feriado",K22="Ponto Facultativo",K22="Ponto Facultativo ou At. médico - Meio Período"),IF(K22="Ponto Ponto Facultativo ou At. médico - Meio Período",IF(I22&lt;$S$15,$S$12,IF(I22&gt;$S$18,$S$18,I22)),I22),$S$12)))</f>
        <v>0</v>
      </c>
      <c r="K22" s="171"/>
      <c r="M22" s="32">
        <f>IF(M21+N21&gt;-0.000001,0,M21+N21)</f>
        <v>0</v>
      </c>
      <c r="N22" s="31">
        <f t="shared" ref="N22:N51" si="3">IF(AND(K22&lt;&gt;"",K22&lt;&gt;"Feriado",K22&lt;&gt;"Ponto Facultativo",K22&lt;&gt;"Ponto Facultativo ou At. médico - Meio Período"),0,IF(OR(K22="Feriado",C22="sábado",C22="domingo"),IF(M22=0,0,J22),IF(K22="Ponto Facultativo",IF(M22=0,0,IF(J22-$S$12&gt;0,J22-$S$12,0)),IF(K22="Ponto Facultativo ou At. médico - Meio Período",IF(J22-$S$15&lt;0,J22-$S$15,IF(M22=0,0,J22-$S$15)),IF(J22-$S$12&lt;0,J22-$S$12,IF(M22=0,0,J22-$S$12))))))</f>
        <v>0</v>
      </c>
      <c r="R22" s="1" t="s">
        <v>76</v>
      </c>
      <c r="S22" s="29" t="s">
        <v>101</v>
      </c>
      <c r="AE22" s="73" t="s">
        <v>189</v>
      </c>
      <c r="AF22" s="65"/>
      <c r="AG22" s="55"/>
      <c r="AH22" s="67"/>
      <c r="AI22" s="168" t="s">
        <v>28</v>
      </c>
    </row>
    <row r="23" spans="2:35" ht="24" customHeight="1" thickBot="1" x14ac:dyDescent="0.3">
      <c r="B23" s="58">
        <v>3</v>
      </c>
      <c r="C23" s="61" t="s">
        <v>52</v>
      </c>
      <c r="D23" s="59"/>
      <c r="E23" s="62"/>
      <c r="F23" s="60" t="str">
        <f t="shared" si="0"/>
        <v/>
      </c>
      <c r="G23" s="59"/>
      <c r="H23" s="62"/>
      <c r="I23" s="46">
        <f t="shared" si="1"/>
        <v>0</v>
      </c>
      <c r="J23" s="60">
        <f t="shared" si="2"/>
        <v>0</v>
      </c>
      <c r="K23" s="172"/>
      <c r="M23" s="32">
        <f>IF(M22+N22&gt;-0.000001,0,M22+N22)</f>
        <v>0</v>
      </c>
      <c r="N23" s="31">
        <f t="shared" si="3"/>
        <v>-0.33333333333333331</v>
      </c>
      <c r="R23" s="1" t="s">
        <v>77</v>
      </c>
      <c r="S23" s="29" t="s">
        <v>102</v>
      </c>
      <c r="AE23" s="73" t="s">
        <v>119</v>
      </c>
      <c r="AF23" s="65"/>
      <c r="AG23" s="55"/>
      <c r="AH23" s="67"/>
      <c r="AI23" s="169" t="s">
        <v>218</v>
      </c>
    </row>
    <row r="24" spans="2:35" ht="24" customHeight="1" thickBot="1" x14ac:dyDescent="0.3">
      <c r="B24" s="58">
        <v>4</v>
      </c>
      <c r="C24" s="61" t="s">
        <v>53</v>
      </c>
      <c r="D24" s="59"/>
      <c r="E24" s="62"/>
      <c r="F24" s="60" t="str">
        <f t="shared" si="0"/>
        <v/>
      </c>
      <c r="G24" s="59"/>
      <c r="H24" s="62"/>
      <c r="I24" s="46">
        <f t="shared" si="1"/>
        <v>0</v>
      </c>
      <c r="J24" s="60">
        <f t="shared" si="2"/>
        <v>0</v>
      </c>
      <c r="K24" s="172"/>
      <c r="M24" s="32">
        <f t="shared" ref="M24:M42" si="4">IF(M23+N23&gt;-0.000001,0,M23+N23)</f>
        <v>-0.33333333333333331</v>
      </c>
      <c r="N24" s="31">
        <f t="shared" si="3"/>
        <v>-0.33333333333333331</v>
      </c>
      <c r="R24" s="1" t="s">
        <v>78</v>
      </c>
      <c r="S24" s="29" t="s">
        <v>106</v>
      </c>
      <c r="AE24" s="73" t="s">
        <v>215</v>
      </c>
      <c r="AF24" s="65"/>
      <c r="AG24" s="55"/>
      <c r="AH24" s="67"/>
      <c r="AI24" s="66" t="s">
        <v>29</v>
      </c>
    </row>
    <row r="25" spans="2:35" ht="24" customHeight="1" thickBot="1" x14ac:dyDescent="0.3">
      <c r="B25" s="58">
        <v>5</v>
      </c>
      <c r="C25" s="61" t="s">
        <v>54</v>
      </c>
      <c r="D25" s="59"/>
      <c r="E25" s="62"/>
      <c r="F25" s="60" t="str">
        <f t="shared" si="0"/>
        <v/>
      </c>
      <c r="G25" s="59"/>
      <c r="H25" s="62"/>
      <c r="I25" s="46">
        <f t="shared" si="1"/>
        <v>0</v>
      </c>
      <c r="J25" s="60">
        <f t="shared" si="2"/>
        <v>0</v>
      </c>
      <c r="K25" s="172"/>
      <c r="M25" s="32">
        <f>IF(M24+N24&gt;-0.000001,0,M24+N24)</f>
        <v>-0.66666666666666663</v>
      </c>
      <c r="N25" s="31">
        <f t="shared" si="3"/>
        <v>-0.33333333333333331</v>
      </c>
      <c r="O25" s="29"/>
      <c r="R25" s="1" t="s">
        <v>79</v>
      </c>
      <c r="S25" s="29" t="s">
        <v>107</v>
      </c>
      <c r="AE25" s="73" t="s">
        <v>120</v>
      </c>
      <c r="AF25" s="65"/>
      <c r="AG25" s="55"/>
      <c r="AH25" s="67"/>
      <c r="AI25" s="66" t="s">
        <v>30</v>
      </c>
    </row>
    <row r="26" spans="2:35" ht="24" customHeight="1" thickBot="1" x14ac:dyDescent="0.3">
      <c r="B26" s="58">
        <v>6</v>
      </c>
      <c r="C26" s="61" t="s">
        <v>48</v>
      </c>
      <c r="D26" s="59"/>
      <c r="E26" s="62"/>
      <c r="F26" s="60" t="str">
        <f t="shared" si="0"/>
        <v/>
      </c>
      <c r="G26" s="59"/>
      <c r="H26" s="62"/>
      <c r="I26" s="46">
        <f t="shared" si="1"/>
        <v>0</v>
      </c>
      <c r="J26" s="60">
        <f t="shared" si="2"/>
        <v>0</v>
      </c>
      <c r="K26" s="172"/>
      <c r="M26" s="32">
        <f t="shared" si="4"/>
        <v>-1</v>
      </c>
      <c r="N26" s="31">
        <f t="shared" si="3"/>
        <v>-0.33333333333333331</v>
      </c>
      <c r="R26" s="1" t="s">
        <v>80</v>
      </c>
      <c r="S26" s="29" t="s">
        <v>108</v>
      </c>
      <c r="AE26" s="73" t="s">
        <v>154</v>
      </c>
      <c r="AF26" s="65"/>
      <c r="AG26" s="55"/>
      <c r="AH26" s="67"/>
      <c r="AI26" s="168" t="s">
        <v>87</v>
      </c>
    </row>
    <row r="27" spans="2:35" ht="24" customHeight="1" thickBot="1" x14ac:dyDescent="0.3">
      <c r="B27" s="58">
        <v>7</v>
      </c>
      <c r="C27" s="61" t="s">
        <v>49</v>
      </c>
      <c r="D27" s="59"/>
      <c r="E27" s="62"/>
      <c r="F27" s="60" t="str">
        <f t="shared" si="0"/>
        <v/>
      </c>
      <c r="G27" s="59"/>
      <c r="H27" s="62"/>
      <c r="I27" s="46">
        <f t="shared" si="1"/>
        <v>0</v>
      </c>
      <c r="J27" s="60">
        <f t="shared" si="2"/>
        <v>0</v>
      </c>
      <c r="K27" s="172"/>
      <c r="M27" s="32">
        <f t="shared" si="4"/>
        <v>-1.3333333333333333</v>
      </c>
      <c r="N27" s="31">
        <f t="shared" si="3"/>
        <v>-0.33333333333333331</v>
      </c>
      <c r="R27" s="1" t="s">
        <v>95</v>
      </c>
      <c r="S27" s="29" t="s">
        <v>104</v>
      </c>
      <c r="AE27" s="73" t="s">
        <v>153</v>
      </c>
      <c r="AF27" s="65"/>
      <c r="AG27" s="55"/>
      <c r="AH27" s="67"/>
      <c r="AI27" s="68" t="s">
        <v>31</v>
      </c>
    </row>
    <row r="28" spans="2:35" ht="24" customHeight="1" thickBot="1" x14ac:dyDescent="0.3">
      <c r="B28" s="22">
        <v>8</v>
      </c>
      <c r="C28" s="42" t="s">
        <v>50</v>
      </c>
      <c r="D28" s="18"/>
      <c r="E28" s="34"/>
      <c r="F28" s="41" t="str">
        <f t="shared" si="0"/>
        <v/>
      </c>
      <c r="G28" s="18"/>
      <c r="H28" s="34"/>
      <c r="I28" s="45">
        <f t="shared" si="1"/>
        <v>0</v>
      </c>
      <c r="J28" s="41">
        <f t="shared" si="2"/>
        <v>0</v>
      </c>
      <c r="K28" s="171"/>
      <c r="M28" s="32">
        <f>IF(M27+N27&gt;-0.000001,0,M27+N27)</f>
        <v>-1.6666666666666665</v>
      </c>
      <c r="N28" s="31">
        <f t="shared" si="3"/>
        <v>0</v>
      </c>
      <c r="R28" s="1" t="s">
        <v>96</v>
      </c>
      <c r="S28" s="29" t="s">
        <v>105</v>
      </c>
      <c r="AE28" s="73" t="s">
        <v>190</v>
      </c>
      <c r="AF28" s="65"/>
      <c r="AG28" s="55"/>
      <c r="AH28" s="67"/>
      <c r="AI28" s="55"/>
    </row>
    <row r="29" spans="2:35" ht="24" customHeight="1" thickBot="1" x14ac:dyDescent="0.3">
      <c r="B29" s="22">
        <v>9</v>
      </c>
      <c r="C29" s="42" t="s">
        <v>51</v>
      </c>
      <c r="D29" s="18"/>
      <c r="E29" s="34"/>
      <c r="F29" s="41" t="str">
        <f t="shared" si="0"/>
        <v/>
      </c>
      <c r="G29" s="18"/>
      <c r="H29" s="34"/>
      <c r="I29" s="45">
        <f t="shared" si="1"/>
        <v>0</v>
      </c>
      <c r="J29" s="41">
        <f t="shared" si="2"/>
        <v>0</v>
      </c>
      <c r="K29" s="171"/>
      <c r="M29" s="32">
        <f t="shared" si="4"/>
        <v>-1.6666666666666665</v>
      </c>
      <c r="N29" s="31">
        <f t="shared" si="3"/>
        <v>0</v>
      </c>
      <c r="R29" s="1" t="s">
        <v>97</v>
      </c>
      <c r="S29" s="29" t="s">
        <v>103</v>
      </c>
      <c r="AE29" s="74" t="s">
        <v>191</v>
      </c>
      <c r="AF29" s="65"/>
      <c r="AG29" s="55"/>
      <c r="AH29" s="67"/>
      <c r="AI29" s="55"/>
    </row>
    <row r="30" spans="2:35" ht="24" customHeight="1" thickBot="1" x14ac:dyDescent="0.3">
      <c r="B30" s="58">
        <v>10</v>
      </c>
      <c r="C30" s="61" t="s">
        <v>52</v>
      </c>
      <c r="D30" s="59"/>
      <c r="E30" s="62"/>
      <c r="F30" s="60" t="str">
        <f t="shared" si="0"/>
        <v/>
      </c>
      <c r="G30" s="59"/>
      <c r="H30" s="62"/>
      <c r="I30" s="46">
        <f t="shared" si="1"/>
        <v>0</v>
      </c>
      <c r="J30" s="60">
        <f t="shared" si="2"/>
        <v>0</v>
      </c>
      <c r="K30" s="172"/>
      <c r="M30" s="32">
        <f t="shared" si="4"/>
        <v>-1.6666666666666665</v>
      </c>
      <c r="N30" s="31">
        <f t="shared" si="3"/>
        <v>-0.33333333333333331</v>
      </c>
      <c r="R30" s="1" t="s">
        <v>98</v>
      </c>
      <c r="S30" s="29" t="s">
        <v>109</v>
      </c>
      <c r="AE30" s="74" t="s">
        <v>192</v>
      </c>
      <c r="AF30" s="65"/>
      <c r="AG30" s="55"/>
      <c r="AH30" s="67"/>
      <c r="AI30" s="55"/>
    </row>
    <row r="31" spans="2:35" ht="24" customHeight="1" thickBot="1" x14ac:dyDescent="0.3">
      <c r="B31" s="58">
        <v>11</v>
      </c>
      <c r="C31" s="61" t="s">
        <v>53</v>
      </c>
      <c r="D31" s="59"/>
      <c r="E31" s="62"/>
      <c r="F31" s="60" t="str">
        <f t="shared" si="0"/>
        <v/>
      </c>
      <c r="G31" s="59"/>
      <c r="H31" s="62"/>
      <c r="I31" s="46">
        <f t="shared" si="1"/>
        <v>0</v>
      </c>
      <c r="J31" s="60">
        <f t="shared" si="2"/>
        <v>0</v>
      </c>
      <c r="K31" s="172"/>
      <c r="M31" s="32">
        <f t="shared" si="4"/>
        <v>-1.9999999999999998</v>
      </c>
      <c r="N31" s="31">
        <f t="shared" si="3"/>
        <v>-0.33333333333333331</v>
      </c>
      <c r="R31" s="1" t="s">
        <v>99</v>
      </c>
      <c r="S31" s="29" t="s">
        <v>110</v>
      </c>
      <c r="AE31" s="74" t="s">
        <v>193</v>
      </c>
      <c r="AF31" s="65"/>
      <c r="AG31" s="55"/>
      <c r="AH31" s="67"/>
      <c r="AI31" s="55"/>
    </row>
    <row r="32" spans="2:35" ht="24" customHeight="1" thickBot="1" x14ac:dyDescent="0.3">
      <c r="B32" s="58">
        <v>12</v>
      </c>
      <c r="C32" s="61" t="s">
        <v>54</v>
      </c>
      <c r="D32" s="59"/>
      <c r="E32" s="62"/>
      <c r="F32" s="60" t="str">
        <f t="shared" si="0"/>
        <v/>
      </c>
      <c r="G32" s="59"/>
      <c r="H32" s="62"/>
      <c r="I32" s="46">
        <f t="shared" si="1"/>
        <v>0</v>
      </c>
      <c r="J32" s="60">
        <f t="shared" si="2"/>
        <v>0</v>
      </c>
      <c r="K32" s="172"/>
      <c r="M32" s="32">
        <f t="shared" si="4"/>
        <v>-2.333333333333333</v>
      </c>
      <c r="N32" s="31">
        <f t="shared" si="3"/>
        <v>-0.33333333333333331</v>
      </c>
      <c r="R32" s="1" t="s">
        <v>100</v>
      </c>
      <c r="S32" s="29" t="s">
        <v>111</v>
      </c>
      <c r="AE32" s="74" t="s">
        <v>194</v>
      </c>
      <c r="AF32" s="65"/>
      <c r="AG32" s="69"/>
      <c r="AH32" s="66"/>
      <c r="AI32" s="55"/>
    </row>
    <row r="33" spans="2:35" ht="24" customHeight="1" thickBot="1" x14ac:dyDescent="0.3">
      <c r="B33" s="58">
        <v>13</v>
      </c>
      <c r="C33" s="61" t="s">
        <v>48</v>
      </c>
      <c r="D33" s="59"/>
      <c r="E33" s="62"/>
      <c r="F33" s="60" t="str">
        <f t="shared" si="0"/>
        <v/>
      </c>
      <c r="G33" s="59"/>
      <c r="H33" s="62"/>
      <c r="I33" s="46">
        <f t="shared" si="1"/>
        <v>0</v>
      </c>
      <c r="J33" s="60">
        <f t="shared" si="2"/>
        <v>0</v>
      </c>
      <c r="K33" s="172"/>
      <c r="M33" s="32">
        <f t="shared" si="4"/>
        <v>-2.6666666666666665</v>
      </c>
      <c r="N33" s="31">
        <f t="shared" si="3"/>
        <v>-0.33333333333333331</v>
      </c>
      <c r="AE33" s="74" t="s">
        <v>195</v>
      </c>
      <c r="AF33" s="65"/>
      <c r="AG33" s="66"/>
      <c r="AH33" s="66"/>
      <c r="AI33" s="55"/>
    </row>
    <row r="34" spans="2:35" ht="24" customHeight="1" thickBot="1" x14ac:dyDescent="0.3">
      <c r="B34" s="58">
        <v>14</v>
      </c>
      <c r="C34" s="61" t="s">
        <v>49</v>
      </c>
      <c r="D34" s="59"/>
      <c r="E34" s="62"/>
      <c r="F34" s="60" t="str">
        <f t="shared" si="0"/>
        <v/>
      </c>
      <c r="G34" s="59"/>
      <c r="H34" s="62"/>
      <c r="I34" s="46">
        <f t="shared" si="1"/>
        <v>0</v>
      </c>
      <c r="J34" s="60">
        <f t="shared" si="2"/>
        <v>0</v>
      </c>
      <c r="K34" s="172"/>
      <c r="M34" s="32">
        <f t="shared" si="4"/>
        <v>-3</v>
      </c>
      <c r="N34" s="31">
        <f t="shared" si="3"/>
        <v>-0.33333333333333331</v>
      </c>
      <c r="AE34" s="74" t="s">
        <v>196</v>
      </c>
      <c r="AF34" s="65"/>
      <c r="AG34" s="66"/>
      <c r="AH34" s="55"/>
      <c r="AI34" s="55"/>
    </row>
    <row r="35" spans="2:35" ht="24" customHeight="1" thickBot="1" x14ac:dyDescent="0.3">
      <c r="B35" s="22">
        <v>15</v>
      </c>
      <c r="C35" s="42" t="s">
        <v>50</v>
      </c>
      <c r="D35" s="18"/>
      <c r="E35" s="34"/>
      <c r="F35" s="41" t="str">
        <f t="shared" si="0"/>
        <v/>
      </c>
      <c r="G35" s="18"/>
      <c r="H35" s="34"/>
      <c r="I35" s="45">
        <f t="shared" si="1"/>
        <v>0</v>
      </c>
      <c r="J35" s="41">
        <f t="shared" si="2"/>
        <v>0</v>
      </c>
      <c r="K35" s="171"/>
      <c r="M35" s="32">
        <f t="shared" si="4"/>
        <v>-3.3333333333333335</v>
      </c>
      <c r="N35" s="31">
        <f t="shared" si="3"/>
        <v>0</v>
      </c>
      <c r="AE35" s="74" t="s">
        <v>197</v>
      </c>
      <c r="AF35" s="65"/>
      <c r="AG35" s="66"/>
      <c r="AH35" s="55"/>
      <c r="AI35" s="55"/>
    </row>
    <row r="36" spans="2:35" ht="24" customHeight="1" thickBot="1" x14ac:dyDescent="0.3">
      <c r="B36" s="22">
        <v>16</v>
      </c>
      <c r="C36" s="43" t="s">
        <v>51</v>
      </c>
      <c r="D36" s="18"/>
      <c r="E36" s="34"/>
      <c r="F36" s="41" t="str">
        <f t="shared" si="0"/>
        <v/>
      </c>
      <c r="G36" s="18"/>
      <c r="H36" s="34"/>
      <c r="I36" s="45">
        <f t="shared" si="1"/>
        <v>0</v>
      </c>
      <c r="J36" s="41">
        <f t="shared" si="2"/>
        <v>0</v>
      </c>
      <c r="K36" s="171"/>
      <c r="M36" s="32">
        <f t="shared" si="4"/>
        <v>-3.3333333333333335</v>
      </c>
      <c r="N36" s="31">
        <f t="shared" si="3"/>
        <v>0</v>
      </c>
      <c r="AE36" s="74" t="s">
        <v>198</v>
      </c>
      <c r="AF36" s="65"/>
      <c r="AG36" s="66"/>
      <c r="AH36" s="55"/>
      <c r="AI36" s="55"/>
    </row>
    <row r="37" spans="2:35" ht="24" customHeight="1" thickBot="1" x14ac:dyDescent="0.3">
      <c r="B37" s="58">
        <v>17</v>
      </c>
      <c r="C37" s="61" t="s">
        <v>52</v>
      </c>
      <c r="D37" s="59"/>
      <c r="E37" s="62"/>
      <c r="F37" s="60" t="str">
        <f t="shared" si="0"/>
        <v/>
      </c>
      <c r="G37" s="59"/>
      <c r="H37" s="62"/>
      <c r="I37" s="46">
        <f t="shared" si="1"/>
        <v>0</v>
      </c>
      <c r="J37" s="60">
        <f t="shared" si="2"/>
        <v>0</v>
      </c>
      <c r="K37" s="172"/>
      <c r="M37" s="32">
        <f t="shared" si="4"/>
        <v>-3.3333333333333335</v>
      </c>
      <c r="N37" s="31">
        <f t="shared" si="3"/>
        <v>-0.33333333333333331</v>
      </c>
      <c r="AE37" s="74" t="s">
        <v>199</v>
      </c>
      <c r="AF37" s="65"/>
      <c r="AG37" s="66"/>
      <c r="AH37" s="55"/>
      <c r="AI37" s="55"/>
    </row>
    <row r="38" spans="2:35" ht="24" customHeight="1" thickBot="1" x14ac:dyDescent="0.3">
      <c r="B38" s="58">
        <v>18</v>
      </c>
      <c r="C38" s="61" t="s">
        <v>53</v>
      </c>
      <c r="D38" s="59"/>
      <c r="E38" s="62"/>
      <c r="F38" s="60" t="str">
        <f t="shared" si="0"/>
        <v/>
      </c>
      <c r="G38" s="59"/>
      <c r="H38" s="62"/>
      <c r="I38" s="46">
        <f t="shared" si="1"/>
        <v>0</v>
      </c>
      <c r="J38" s="60">
        <f t="shared" si="2"/>
        <v>0</v>
      </c>
      <c r="K38" s="172"/>
      <c r="M38" s="32">
        <f t="shared" si="4"/>
        <v>-3.666666666666667</v>
      </c>
      <c r="N38" s="31">
        <f t="shared" si="3"/>
        <v>-0.33333333333333331</v>
      </c>
      <c r="AE38" s="74" t="s">
        <v>200</v>
      </c>
      <c r="AF38" s="65"/>
      <c r="AG38" s="66"/>
      <c r="AH38" s="55"/>
      <c r="AI38" s="55"/>
    </row>
    <row r="39" spans="2:35" ht="24" customHeight="1" thickBot="1" x14ac:dyDescent="0.3">
      <c r="B39" s="58">
        <v>19</v>
      </c>
      <c r="C39" s="47" t="s">
        <v>54</v>
      </c>
      <c r="D39" s="59"/>
      <c r="E39" s="62"/>
      <c r="F39" s="60" t="str">
        <f t="shared" si="0"/>
        <v/>
      </c>
      <c r="G39" s="59"/>
      <c r="H39" s="62"/>
      <c r="I39" s="46">
        <f t="shared" si="1"/>
        <v>0</v>
      </c>
      <c r="J39" s="60">
        <f t="shared" si="2"/>
        <v>0</v>
      </c>
      <c r="K39" s="172"/>
      <c r="M39" s="32">
        <f t="shared" si="4"/>
        <v>-4</v>
      </c>
      <c r="N39" s="31">
        <f t="shared" si="3"/>
        <v>-0.33333333333333331</v>
      </c>
      <c r="AE39" s="74" t="s">
        <v>201</v>
      </c>
      <c r="AF39" s="65"/>
      <c r="AG39" s="66"/>
      <c r="AH39" s="55"/>
      <c r="AI39" s="55"/>
    </row>
    <row r="40" spans="2:35" ht="24" customHeight="1" thickBot="1" x14ac:dyDescent="0.3">
      <c r="B40" s="58">
        <v>20</v>
      </c>
      <c r="C40" s="61" t="s">
        <v>48</v>
      </c>
      <c r="D40" s="59"/>
      <c r="E40" s="62"/>
      <c r="F40" s="60" t="str">
        <f t="shared" si="0"/>
        <v/>
      </c>
      <c r="G40" s="59"/>
      <c r="H40" s="62"/>
      <c r="I40" s="46">
        <f t="shared" si="1"/>
        <v>0</v>
      </c>
      <c r="J40" s="60">
        <f t="shared" si="2"/>
        <v>0</v>
      </c>
      <c r="K40" s="172"/>
      <c r="M40" s="32">
        <f t="shared" si="4"/>
        <v>-4.333333333333333</v>
      </c>
      <c r="N40" s="31">
        <f t="shared" si="3"/>
        <v>-0.33333333333333331</v>
      </c>
      <c r="AE40" s="74" t="s">
        <v>202</v>
      </c>
      <c r="AF40" s="65"/>
      <c r="AG40" s="66"/>
      <c r="AH40" s="55"/>
      <c r="AI40" s="55"/>
    </row>
    <row r="41" spans="2:35" ht="24" customHeight="1" thickBot="1" x14ac:dyDescent="0.3">
      <c r="B41" s="58">
        <v>21</v>
      </c>
      <c r="C41" s="61" t="s">
        <v>49</v>
      </c>
      <c r="D41" s="59"/>
      <c r="E41" s="62"/>
      <c r="F41" s="60" t="str">
        <f t="shared" si="0"/>
        <v/>
      </c>
      <c r="G41" s="59"/>
      <c r="H41" s="62"/>
      <c r="I41" s="46">
        <f t="shared" si="1"/>
        <v>0</v>
      </c>
      <c r="J41" s="60">
        <f t="shared" si="2"/>
        <v>0</v>
      </c>
      <c r="K41" s="172"/>
      <c r="M41" s="32">
        <f t="shared" si="4"/>
        <v>-4.6666666666666661</v>
      </c>
      <c r="N41" s="31">
        <f t="shared" si="3"/>
        <v>-0.33333333333333331</v>
      </c>
      <c r="AE41" s="74" t="s">
        <v>203</v>
      </c>
      <c r="AF41" s="65"/>
      <c r="AG41" s="66"/>
      <c r="AH41" s="55"/>
      <c r="AI41" s="55"/>
    </row>
    <row r="42" spans="2:35" ht="24" customHeight="1" thickBot="1" x14ac:dyDescent="0.3">
      <c r="B42" s="22">
        <v>22</v>
      </c>
      <c r="C42" s="42" t="s">
        <v>50</v>
      </c>
      <c r="D42" s="18"/>
      <c r="E42" s="34"/>
      <c r="F42" s="41" t="str">
        <f t="shared" si="0"/>
        <v/>
      </c>
      <c r="G42" s="18"/>
      <c r="H42" s="34"/>
      <c r="I42" s="45">
        <f t="shared" si="1"/>
        <v>0</v>
      </c>
      <c r="J42" s="41">
        <f t="shared" si="2"/>
        <v>0</v>
      </c>
      <c r="K42" s="171"/>
      <c r="M42" s="32">
        <f t="shared" si="4"/>
        <v>-4.9999999999999991</v>
      </c>
      <c r="N42" s="31">
        <f t="shared" si="3"/>
        <v>0</v>
      </c>
      <c r="AE42" s="74" t="s">
        <v>204</v>
      </c>
      <c r="AF42" s="65"/>
      <c r="AG42" s="55"/>
      <c r="AH42" s="55"/>
      <c r="AI42" s="70"/>
    </row>
    <row r="43" spans="2:35" ht="24" customHeight="1" thickBot="1" x14ac:dyDescent="0.3">
      <c r="B43" s="22">
        <v>23</v>
      </c>
      <c r="C43" s="42" t="s">
        <v>51</v>
      </c>
      <c r="D43" s="18"/>
      <c r="E43" s="34"/>
      <c r="F43" s="41" t="str">
        <f t="shared" si="0"/>
        <v/>
      </c>
      <c r="G43" s="18"/>
      <c r="H43" s="34"/>
      <c r="I43" s="45">
        <f t="shared" si="1"/>
        <v>0</v>
      </c>
      <c r="J43" s="41">
        <f t="shared" si="2"/>
        <v>0</v>
      </c>
      <c r="K43" s="171"/>
      <c r="M43" s="32">
        <f t="shared" ref="M43:M50" si="5">IF(M42+N42&gt;-0.000001,0,M42+N42)</f>
        <v>-4.9999999999999991</v>
      </c>
      <c r="N43" s="31">
        <f t="shared" si="3"/>
        <v>0</v>
      </c>
      <c r="AE43" s="74" t="s">
        <v>205</v>
      </c>
      <c r="AF43" s="65"/>
      <c r="AG43" s="55"/>
      <c r="AH43" s="55"/>
      <c r="AI43" s="67"/>
    </row>
    <row r="44" spans="2:35" ht="24" customHeight="1" thickBot="1" x14ac:dyDescent="0.3">
      <c r="B44" s="58">
        <v>24</v>
      </c>
      <c r="C44" s="61" t="s">
        <v>52</v>
      </c>
      <c r="D44" s="59"/>
      <c r="E44" s="62"/>
      <c r="F44" s="60" t="str">
        <f t="shared" si="0"/>
        <v/>
      </c>
      <c r="G44" s="59"/>
      <c r="H44" s="62"/>
      <c r="I44" s="46">
        <f t="shared" si="1"/>
        <v>0</v>
      </c>
      <c r="J44" s="60">
        <f t="shared" si="2"/>
        <v>0</v>
      </c>
      <c r="K44" s="172"/>
      <c r="M44" s="32">
        <f t="shared" si="5"/>
        <v>-4.9999999999999991</v>
      </c>
      <c r="N44" s="31">
        <f t="shared" si="3"/>
        <v>-0.33333333333333331</v>
      </c>
      <c r="AE44" s="74" t="s">
        <v>206</v>
      </c>
      <c r="AF44" s="65"/>
      <c r="AG44" s="55"/>
      <c r="AH44" s="55"/>
      <c r="AI44" s="67"/>
    </row>
    <row r="45" spans="2:35" s="56" customFormat="1" ht="24" customHeight="1" thickBot="1" x14ac:dyDescent="0.3">
      <c r="B45" s="58">
        <v>25</v>
      </c>
      <c r="C45" s="61" t="s">
        <v>53</v>
      </c>
      <c r="D45" s="59"/>
      <c r="E45" s="62"/>
      <c r="F45" s="60" t="str">
        <f t="shared" si="0"/>
        <v/>
      </c>
      <c r="G45" s="59"/>
      <c r="H45" s="62"/>
      <c r="I45" s="46">
        <f t="shared" si="1"/>
        <v>0</v>
      </c>
      <c r="J45" s="60">
        <f t="shared" si="2"/>
        <v>0</v>
      </c>
      <c r="K45" s="172"/>
      <c r="M45" s="32">
        <f t="shared" si="5"/>
        <v>-5.3333333333333321</v>
      </c>
      <c r="N45" s="31">
        <f t="shared" si="3"/>
        <v>-0.33333333333333331</v>
      </c>
      <c r="P45" s="54"/>
      <c r="AE45" s="74" t="s">
        <v>207</v>
      </c>
      <c r="AF45" s="53"/>
    </row>
    <row r="46" spans="2:35" ht="24" customHeight="1" thickBot="1" x14ac:dyDescent="0.3">
      <c r="B46" s="58">
        <v>26</v>
      </c>
      <c r="C46" s="47" t="s">
        <v>54</v>
      </c>
      <c r="D46" s="59"/>
      <c r="E46" s="62"/>
      <c r="F46" s="60" t="str">
        <f t="shared" si="0"/>
        <v/>
      </c>
      <c r="G46" s="59"/>
      <c r="H46" s="62"/>
      <c r="I46" s="46">
        <f t="shared" si="1"/>
        <v>0</v>
      </c>
      <c r="J46" s="60">
        <f t="shared" si="2"/>
        <v>0</v>
      </c>
      <c r="K46" s="172"/>
      <c r="M46" s="32">
        <f t="shared" si="5"/>
        <v>-5.6666666666666652</v>
      </c>
      <c r="N46" s="31">
        <f t="shared" si="3"/>
        <v>-0.33333333333333331</v>
      </c>
      <c r="AE46" s="74" t="s">
        <v>208</v>
      </c>
      <c r="AF46" s="65"/>
      <c r="AG46" s="55"/>
      <c r="AH46" s="55"/>
      <c r="AI46" s="55"/>
    </row>
    <row r="47" spans="2:35" ht="24" customHeight="1" thickBot="1" x14ac:dyDescent="0.3">
      <c r="B47" s="58">
        <v>27</v>
      </c>
      <c r="C47" s="61" t="s">
        <v>48</v>
      </c>
      <c r="D47" s="59"/>
      <c r="E47" s="62"/>
      <c r="F47" s="60" t="str">
        <f t="shared" si="0"/>
        <v/>
      </c>
      <c r="G47" s="59"/>
      <c r="H47" s="62"/>
      <c r="I47" s="46">
        <f t="shared" si="1"/>
        <v>0</v>
      </c>
      <c r="J47" s="60">
        <f t="shared" si="2"/>
        <v>0</v>
      </c>
      <c r="K47" s="172"/>
      <c r="M47" s="32">
        <f t="shared" si="5"/>
        <v>-5.9999999999999982</v>
      </c>
      <c r="N47" s="31">
        <f t="shared" si="3"/>
        <v>-0.33333333333333331</v>
      </c>
      <c r="AE47" s="74" t="s">
        <v>209</v>
      </c>
      <c r="AF47" s="65"/>
      <c r="AG47" s="55"/>
      <c r="AH47" s="55"/>
      <c r="AI47" s="55"/>
    </row>
    <row r="48" spans="2:35" ht="24" customHeight="1" thickBot="1" x14ac:dyDescent="0.3">
      <c r="B48" s="58">
        <v>28</v>
      </c>
      <c r="C48" s="61" t="s">
        <v>49</v>
      </c>
      <c r="D48" s="59"/>
      <c r="E48" s="62"/>
      <c r="F48" s="60" t="str">
        <f t="shared" si="0"/>
        <v/>
      </c>
      <c r="G48" s="59"/>
      <c r="H48" s="62"/>
      <c r="I48" s="46">
        <f t="shared" si="1"/>
        <v>0</v>
      </c>
      <c r="J48" s="60">
        <f t="shared" si="2"/>
        <v>0</v>
      </c>
      <c r="K48" s="172"/>
      <c r="M48" s="32">
        <f t="shared" si="5"/>
        <v>-6.3333333333333313</v>
      </c>
      <c r="N48" s="31">
        <f t="shared" si="3"/>
        <v>-0.33333333333333331</v>
      </c>
      <c r="AE48" s="74" t="s">
        <v>210</v>
      </c>
      <c r="AF48" s="65"/>
      <c r="AG48" s="55"/>
      <c r="AH48" s="55"/>
      <c r="AI48" s="55"/>
    </row>
    <row r="49" spans="2:35" ht="24" customHeight="1" thickBot="1" x14ac:dyDescent="0.3">
      <c r="B49" s="22">
        <v>29</v>
      </c>
      <c r="C49" s="42" t="s">
        <v>50</v>
      </c>
      <c r="D49" s="18"/>
      <c r="E49" s="34"/>
      <c r="F49" s="41" t="str">
        <f t="shared" ref="F49:F50" si="6">IF(D49="","",IF(G49="",IF(E49-D49&gt;$S$6,$S$9,""),IF(G49-E49&gt;$S$10,$S$10,IF(G49-E49&lt;$S$9,$S$9,G49-E49))))</f>
        <v/>
      </c>
      <c r="G49" s="18"/>
      <c r="H49" s="34"/>
      <c r="I49" s="45">
        <f t="shared" ref="I49:I50" si="7">IF(G49="",IF(E49-D49&gt;$S$6,E49-D49-$S$9,E49-D49),IF(G49-E49&lt;F49,H49-D49-F49,(E49-D49)+(H49-G49)))</f>
        <v>0</v>
      </c>
      <c r="J49" s="41">
        <f t="shared" si="2"/>
        <v>0</v>
      </c>
      <c r="K49" s="171"/>
      <c r="M49" s="32">
        <f t="shared" si="5"/>
        <v>-6.6666666666666643</v>
      </c>
      <c r="N49" s="31">
        <f t="shared" si="3"/>
        <v>0</v>
      </c>
      <c r="AE49" s="74" t="s">
        <v>211</v>
      </c>
      <c r="AF49" s="65"/>
      <c r="AG49" s="55"/>
      <c r="AH49" s="55"/>
      <c r="AI49" s="55"/>
    </row>
    <row r="50" spans="2:35" ht="24" customHeight="1" thickBot="1" x14ac:dyDescent="0.3">
      <c r="B50" s="22">
        <v>30</v>
      </c>
      <c r="C50" s="42" t="s">
        <v>51</v>
      </c>
      <c r="D50" s="18"/>
      <c r="E50" s="34"/>
      <c r="F50" s="41" t="str">
        <f t="shared" si="6"/>
        <v/>
      </c>
      <c r="G50" s="18"/>
      <c r="H50" s="34"/>
      <c r="I50" s="45">
        <f t="shared" si="7"/>
        <v>0</v>
      </c>
      <c r="J50" s="41">
        <f t="shared" si="2"/>
        <v>0</v>
      </c>
      <c r="K50" s="171"/>
      <c r="M50" s="32">
        <f t="shared" si="5"/>
        <v>-6.6666666666666643</v>
      </c>
      <c r="N50" s="31">
        <f t="shared" si="3"/>
        <v>0</v>
      </c>
      <c r="AE50" s="74" t="s">
        <v>212</v>
      </c>
      <c r="AF50" s="65"/>
      <c r="AG50" s="55"/>
      <c r="AH50" s="55"/>
      <c r="AI50" s="55"/>
    </row>
    <row r="51" spans="2:35" ht="24" customHeight="1" thickBot="1" x14ac:dyDescent="0.3">
      <c r="B51" s="79">
        <v>31</v>
      </c>
      <c r="C51" s="80" t="s">
        <v>52</v>
      </c>
      <c r="D51" s="81"/>
      <c r="E51" s="82"/>
      <c r="F51" s="83" t="str">
        <f t="shared" si="0"/>
        <v/>
      </c>
      <c r="G51" s="81"/>
      <c r="H51" s="82"/>
      <c r="I51" s="84">
        <f t="shared" si="1"/>
        <v>0</v>
      </c>
      <c r="J51" s="83">
        <f t="shared" si="2"/>
        <v>0</v>
      </c>
      <c r="K51" s="173"/>
      <c r="M51" s="32">
        <f t="shared" ref="M51" si="8">IF(M50+N50&gt;-0.000001,0,M50+N50)</f>
        <v>-6.6666666666666643</v>
      </c>
      <c r="N51" s="31">
        <f t="shared" si="3"/>
        <v>-0.33333333333333331</v>
      </c>
      <c r="AE51" s="73" t="s">
        <v>141</v>
      </c>
      <c r="AF51" s="65"/>
      <c r="AG51" s="55"/>
      <c r="AH51" s="55"/>
      <c r="AI51" s="55"/>
    </row>
    <row r="52" spans="2:35" ht="24" customHeight="1" thickBot="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9" t="s">
        <v>90</v>
      </c>
      <c r="N52" s="100"/>
      <c r="AE52" s="73" t="s">
        <v>149</v>
      </c>
      <c r="AF52" s="65"/>
      <c r="AG52" s="55"/>
      <c r="AH52" s="55"/>
      <c r="AI52" s="55"/>
    </row>
    <row r="53" spans="2:35" ht="24" customHeight="1" thickBo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1"/>
      <c r="N53" s="102"/>
      <c r="AE53" s="73" t="s">
        <v>140</v>
      </c>
      <c r="AF53" s="65"/>
      <c r="AG53" s="69"/>
      <c r="AH53" s="55"/>
      <c r="AI53" s="55"/>
    </row>
    <row r="54" spans="2:35" ht="24" customHeight="1" thickBo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3"/>
      <c r="N54" s="104"/>
      <c r="AE54" s="73" t="s">
        <v>121</v>
      </c>
      <c r="AF54" s="65"/>
      <c r="AG54" s="66"/>
      <c r="AH54" s="55"/>
      <c r="AI54" s="70"/>
    </row>
    <row r="55" spans="2:35" ht="24" customHeight="1" thickBo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5">
        <f>ROUNDDOWN(IF(SUMIF(N21:N51,"&gt;-0,0000001")&gt;M14,IF(N51+M51&gt;=-0.00000001,0,-(M51+N51)),-(M51+N51)-(M14-SUMIF(N21:N51,"&gt;0")))*24,0)*1/24</f>
        <v>7</v>
      </c>
      <c r="N55" s="106"/>
      <c r="AE55" s="73" t="s">
        <v>122</v>
      </c>
      <c r="AF55" s="65"/>
      <c r="AG55" s="66"/>
      <c r="AH55" s="55"/>
      <c r="AI55" s="67"/>
    </row>
    <row r="56" spans="2:35" ht="24" customHeight="1" thickBot="1" x14ac:dyDescent="0.3">
      <c r="B56" s="116" t="s">
        <v>56</v>
      </c>
      <c r="C56" s="116"/>
      <c r="D56" s="2"/>
      <c r="E56" s="116" t="s">
        <v>56</v>
      </c>
      <c r="F56" s="116"/>
      <c r="G56" s="116"/>
      <c r="H56" s="116"/>
      <c r="I56" s="39"/>
      <c r="J56" s="17"/>
      <c r="K56" s="17" t="s">
        <v>92</v>
      </c>
      <c r="L56" s="17"/>
      <c r="M56" s="35"/>
      <c r="N56" s="35"/>
      <c r="AE56" s="73" t="s">
        <v>144</v>
      </c>
      <c r="AF56" s="65"/>
      <c r="AG56" s="66"/>
      <c r="AH56" s="55"/>
      <c r="AI56" s="67"/>
    </row>
    <row r="57" spans="2:35" ht="24" customHeight="1" thickBot="1" x14ac:dyDescent="0.3">
      <c r="B57" s="115" t="s">
        <v>57</v>
      </c>
      <c r="C57" s="115"/>
      <c r="D57" s="16"/>
      <c r="E57" s="115" t="s">
        <v>58</v>
      </c>
      <c r="F57" s="115"/>
      <c r="G57" s="115"/>
      <c r="H57" s="115"/>
      <c r="I57" s="38"/>
      <c r="J57" s="2"/>
      <c r="K57" s="33" t="s">
        <v>59</v>
      </c>
      <c r="L57" s="33"/>
      <c r="M57" s="107" t="s">
        <v>91</v>
      </c>
      <c r="N57" s="108"/>
      <c r="AE57" s="73" t="s">
        <v>158</v>
      </c>
      <c r="AF57" s="65"/>
      <c r="AG57" s="66"/>
      <c r="AH57" s="55"/>
      <c r="AI57" s="67"/>
    </row>
    <row r="58" spans="2:35" ht="24" customHeight="1" thickBot="1" x14ac:dyDescent="0.3">
      <c r="D58" s="121" t="s">
        <v>116</v>
      </c>
      <c r="E58" s="122"/>
      <c r="F58" s="122"/>
      <c r="G58" s="122"/>
      <c r="H58" s="122"/>
      <c r="I58" s="122"/>
      <c r="J58" s="123"/>
      <c r="M58" s="97">
        <f>ROUNDDOWN(IF(SUMIF(N21:N51,"&gt;-0,0000001")&gt;M14,0,M14-SUMIF(N21:N51,"&gt;0"))*24,0)*1/24</f>
        <v>0</v>
      </c>
      <c r="N58" s="98"/>
      <c r="AE58" s="73" t="s">
        <v>123</v>
      </c>
      <c r="AF58" s="65"/>
      <c r="AG58" s="66"/>
      <c r="AH58" s="55"/>
      <c r="AI58" s="67"/>
    </row>
    <row r="59" spans="2:35" ht="24" customHeight="1" thickBot="1" x14ac:dyDescent="0.3">
      <c r="D59" s="124"/>
      <c r="E59" s="125"/>
      <c r="F59" s="125"/>
      <c r="G59" s="125"/>
      <c r="H59" s="125"/>
      <c r="I59" s="125"/>
      <c r="J59" s="126"/>
      <c r="AE59" s="73" t="s">
        <v>124</v>
      </c>
      <c r="AF59" s="65"/>
      <c r="AG59" s="66"/>
      <c r="AH59" s="55"/>
      <c r="AI59" s="67"/>
    </row>
    <row r="60" spans="2:35" ht="24" customHeight="1" thickBot="1" x14ac:dyDescent="0.3">
      <c r="D60" s="124"/>
      <c r="E60" s="125"/>
      <c r="F60" s="125"/>
      <c r="G60" s="125"/>
      <c r="H60" s="125"/>
      <c r="I60" s="125"/>
      <c r="J60" s="126"/>
      <c r="AE60" s="73" t="s">
        <v>125</v>
      </c>
      <c r="AF60" s="65"/>
      <c r="AG60" s="66"/>
      <c r="AH60" s="55"/>
      <c r="AI60" s="67"/>
    </row>
    <row r="61" spans="2:35" ht="24" customHeight="1" thickBot="1" x14ac:dyDescent="0.3">
      <c r="D61" s="127"/>
      <c r="E61" s="128"/>
      <c r="F61" s="128"/>
      <c r="G61" s="128"/>
      <c r="H61" s="128"/>
      <c r="I61" s="128"/>
      <c r="J61" s="129"/>
      <c r="AE61" s="73" t="s">
        <v>126</v>
      </c>
      <c r="AF61" s="65"/>
      <c r="AG61" s="66"/>
      <c r="AH61" s="55"/>
      <c r="AI61" s="55"/>
    </row>
    <row r="62" spans="2:35" ht="24" customHeight="1" thickBot="1" x14ac:dyDescent="0.3">
      <c r="D62" s="36"/>
      <c r="E62" s="36"/>
      <c r="F62" s="36"/>
      <c r="G62" s="36"/>
      <c r="H62" s="36"/>
      <c r="I62" s="36"/>
      <c r="J62" s="36"/>
      <c r="AE62" s="73" t="s">
        <v>157</v>
      </c>
      <c r="AF62" s="65"/>
      <c r="AG62" s="66"/>
      <c r="AH62" s="55"/>
      <c r="AI62" s="55"/>
    </row>
    <row r="63" spans="2:35" ht="24" customHeight="1" thickBot="1" x14ac:dyDescent="0.3">
      <c r="AE63" s="73" t="s">
        <v>143</v>
      </c>
      <c r="AF63" s="65"/>
      <c r="AG63" s="66"/>
      <c r="AH63" s="55"/>
      <c r="AI63" s="70"/>
    </row>
    <row r="64" spans="2:35" ht="24" customHeight="1" thickBot="1" x14ac:dyDescent="0.3">
      <c r="AE64" s="73" t="s">
        <v>145</v>
      </c>
      <c r="AF64" s="65"/>
      <c r="AG64" s="66"/>
      <c r="AH64" s="55"/>
      <c r="AI64" s="67"/>
    </row>
    <row r="65" spans="31:35" ht="24" customHeight="1" thickBot="1" x14ac:dyDescent="0.3">
      <c r="AE65" s="73" t="s">
        <v>127</v>
      </c>
      <c r="AF65" s="65"/>
      <c r="AG65" s="66"/>
      <c r="AH65" s="55"/>
      <c r="AI65" s="67"/>
    </row>
    <row r="66" spans="31:35" ht="24" customHeight="1" thickBot="1" x14ac:dyDescent="0.3">
      <c r="AE66" s="73" t="s">
        <v>128</v>
      </c>
      <c r="AF66" s="65"/>
      <c r="AG66" s="66"/>
      <c r="AH66" s="55"/>
      <c r="AI66" s="67"/>
    </row>
    <row r="67" spans="31:35" ht="24" customHeight="1" thickBot="1" x14ac:dyDescent="0.3">
      <c r="AE67" s="73" t="s">
        <v>146</v>
      </c>
      <c r="AF67" s="65"/>
      <c r="AG67" s="66"/>
      <c r="AH67" s="55"/>
      <c r="AI67" s="67"/>
    </row>
    <row r="68" spans="31:35" ht="24" customHeight="1" thickBot="1" x14ac:dyDescent="0.3">
      <c r="AE68" s="73" t="s">
        <v>129</v>
      </c>
      <c r="AF68" s="65"/>
      <c r="AG68" s="66"/>
      <c r="AH68" s="55"/>
      <c r="AI68" s="67"/>
    </row>
    <row r="69" spans="31:35" ht="24" customHeight="1" thickBot="1" x14ac:dyDescent="0.3">
      <c r="AE69" s="73" t="s">
        <v>216</v>
      </c>
      <c r="AF69" s="65"/>
      <c r="AG69" s="66"/>
      <c r="AH69" s="55"/>
      <c r="AI69" s="55"/>
    </row>
    <row r="70" spans="31:35" ht="24" customHeight="1" thickBot="1" x14ac:dyDescent="0.3">
      <c r="AE70" s="73" t="s">
        <v>155</v>
      </c>
      <c r="AF70" s="65"/>
      <c r="AG70" s="66"/>
      <c r="AH70" s="55"/>
      <c r="AI70" s="55"/>
    </row>
    <row r="71" spans="31:35" ht="24" customHeight="1" thickBot="1" x14ac:dyDescent="0.3">
      <c r="AE71" s="73" t="s">
        <v>130</v>
      </c>
      <c r="AF71" s="65"/>
      <c r="AG71" s="66"/>
      <c r="AH71" s="55"/>
      <c r="AI71" s="55"/>
    </row>
    <row r="72" spans="31:35" ht="24" customHeight="1" thickBot="1" x14ac:dyDescent="0.3">
      <c r="AE72" s="73" t="s">
        <v>131</v>
      </c>
      <c r="AF72" s="65"/>
      <c r="AG72" s="66"/>
      <c r="AH72" s="55"/>
      <c r="AI72" s="55"/>
    </row>
    <row r="73" spans="31:35" ht="24" customHeight="1" thickBot="1" x14ac:dyDescent="0.3">
      <c r="AE73" s="73" t="s">
        <v>132</v>
      </c>
      <c r="AF73" s="65"/>
      <c r="AG73" s="66"/>
      <c r="AH73" s="55"/>
      <c r="AI73" s="55"/>
    </row>
    <row r="74" spans="31:35" ht="24" customHeight="1" thickBot="1" x14ac:dyDescent="0.3">
      <c r="AE74" s="73" t="s">
        <v>32</v>
      </c>
      <c r="AF74" s="65"/>
      <c r="AG74" s="66"/>
      <c r="AH74" s="55"/>
      <c r="AI74" s="55"/>
    </row>
    <row r="75" spans="31:35" ht="24" customHeight="1" thickBot="1" x14ac:dyDescent="0.3">
      <c r="AE75" s="73" t="s">
        <v>133</v>
      </c>
      <c r="AF75" s="65"/>
      <c r="AG75" s="66"/>
      <c r="AH75" s="55"/>
      <c r="AI75" s="55"/>
    </row>
    <row r="76" spans="31:35" ht="24" customHeight="1" thickBot="1" x14ac:dyDescent="0.3">
      <c r="AE76" s="75" t="s">
        <v>213</v>
      </c>
      <c r="AF76" s="65"/>
      <c r="AG76" s="66"/>
      <c r="AH76" s="55"/>
      <c r="AI76" s="55"/>
    </row>
    <row r="77" spans="31:35" ht="24" customHeight="1" thickBot="1" x14ac:dyDescent="0.3">
      <c r="AE77" s="73" t="s">
        <v>134</v>
      </c>
      <c r="AF77" s="65"/>
      <c r="AG77" s="66"/>
      <c r="AH77" s="55"/>
      <c r="AI77" s="55"/>
    </row>
    <row r="78" spans="31:35" ht="24" customHeight="1" thickBot="1" x14ac:dyDescent="0.3">
      <c r="AE78" s="73" t="s">
        <v>135</v>
      </c>
      <c r="AF78" s="65"/>
      <c r="AG78" s="66"/>
      <c r="AH78" s="55"/>
      <c r="AI78" s="55"/>
    </row>
    <row r="79" spans="31:35" ht="24" customHeight="1" thickBot="1" x14ac:dyDescent="0.3">
      <c r="AE79" s="73" t="s">
        <v>136</v>
      </c>
      <c r="AF79" s="65"/>
      <c r="AG79" s="66"/>
      <c r="AH79" s="55"/>
      <c r="AI79" s="55"/>
    </row>
    <row r="80" spans="31:35" ht="24" customHeight="1" thickBot="1" x14ac:dyDescent="0.3">
      <c r="AE80" s="73" t="s">
        <v>137</v>
      </c>
      <c r="AF80" s="65"/>
      <c r="AG80" s="66"/>
      <c r="AH80" s="55"/>
      <c r="AI80" s="55"/>
    </row>
    <row r="81" spans="31:35" ht="24" customHeight="1" thickBot="1" x14ac:dyDescent="0.3">
      <c r="AE81" s="73" t="s">
        <v>142</v>
      </c>
      <c r="AF81" s="65"/>
      <c r="AG81" s="66"/>
      <c r="AH81" s="55"/>
      <c r="AI81" s="55"/>
    </row>
    <row r="82" spans="31:35" ht="24" customHeight="1" thickBot="1" x14ac:dyDescent="0.3">
      <c r="AE82" s="73" t="s">
        <v>147</v>
      </c>
      <c r="AF82" s="65"/>
      <c r="AG82" s="66"/>
      <c r="AH82" s="55"/>
      <c r="AI82" s="55"/>
    </row>
    <row r="83" spans="31:35" ht="24" customHeight="1" thickBot="1" x14ac:dyDescent="0.3">
      <c r="AE83" s="73" t="s">
        <v>138</v>
      </c>
      <c r="AF83" s="65"/>
      <c r="AG83" s="66"/>
      <c r="AH83" s="55"/>
      <c r="AI83" s="55"/>
    </row>
    <row r="84" spans="31:35" ht="24" customHeight="1" thickBot="1" x14ac:dyDescent="0.3">
      <c r="AE84" s="76"/>
      <c r="AF84" s="65"/>
      <c r="AG84" s="55"/>
      <c r="AH84" s="55"/>
      <c r="AI84" s="55"/>
    </row>
    <row r="85" spans="31:35" ht="24" customHeight="1" thickBot="1" x14ac:dyDescent="0.3">
      <c r="AE85" s="57"/>
      <c r="AF85" s="65"/>
      <c r="AG85" s="55"/>
      <c r="AH85" s="55"/>
      <c r="AI85" s="55"/>
    </row>
    <row r="86" spans="31:35" ht="24" customHeight="1" thickBot="1" x14ac:dyDescent="0.3">
      <c r="AE86" s="57"/>
      <c r="AF86" s="65"/>
      <c r="AG86" s="55"/>
      <c r="AH86" s="55"/>
      <c r="AI86" s="70"/>
    </row>
    <row r="87" spans="31:35" ht="24" customHeight="1" thickBot="1" x14ac:dyDescent="0.3">
      <c r="AE87" s="57"/>
      <c r="AF87" s="65"/>
      <c r="AG87" s="55"/>
      <c r="AH87" s="55"/>
      <c r="AI87" s="55"/>
    </row>
    <row r="88" spans="31:35" ht="24" customHeight="1" thickBot="1" x14ac:dyDescent="0.3">
      <c r="AE88" s="57"/>
      <c r="AF88" s="65"/>
      <c r="AG88" s="55"/>
      <c r="AH88" s="55"/>
      <c r="AI88" s="55"/>
    </row>
    <row r="89" spans="31:35" ht="24" customHeight="1" thickBot="1" x14ac:dyDescent="0.3">
      <c r="AE89" s="57"/>
      <c r="AF89" s="65"/>
      <c r="AG89" s="55"/>
      <c r="AH89" s="55"/>
      <c r="AI89" s="55"/>
    </row>
    <row r="90" spans="31:35" ht="24" customHeight="1" thickBot="1" x14ac:dyDescent="0.3">
      <c r="AE90" s="57"/>
      <c r="AF90" s="65"/>
      <c r="AG90" s="55"/>
      <c r="AH90" s="55"/>
      <c r="AI90" s="55"/>
    </row>
    <row r="91" spans="31:35" ht="24" customHeight="1" thickBot="1" x14ac:dyDescent="0.3">
      <c r="AE91" s="57"/>
      <c r="AF91" s="65"/>
      <c r="AG91" s="69"/>
      <c r="AH91" s="55"/>
      <c r="AI91" s="55"/>
    </row>
    <row r="92" spans="31:35" ht="24" customHeight="1" thickBot="1" x14ac:dyDescent="0.3">
      <c r="AE92" s="57"/>
      <c r="AF92" s="65"/>
      <c r="AG92" s="55"/>
      <c r="AH92" s="55"/>
      <c r="AI92" s="55"/>
    </row>
    <row r="93" spans="31:35" ht="24" customHeight="1" thickBot="1" x14ac:dyDescent="0.3">
      <c r="AE93" s="57"/>
      <c r="AF93" s="65"/>
      <c r="AG93" s="55"/>
      <c r="AH93" s="55"/>
      <c r="AI93" s="55"/>
    </row>
    <row r="94" spans="31:35" ht="24" customHeight="1" thickBot="1" x14ac:dyDescent="0.3">
      <c r="AE94" s="57"/>
      <c r="AF94" s="65"/>
      <c r="AG94" s="55"/>
      <c r="AH94" s="55"/>
      <c r="AI94" s="55"/>
    </row>
    <row r="95" spans="31:35" ht="24" customHeight="1" thickBot="1" x14ac:dyDescent="0.3">
      <c r="AE95" s="57"/>
      <c r="AF95" s="65"/>
      <c r="AG95" s="55"/>
      <c r="AH95" s="55"/>
      <c r="AI95" s="55"/>
    </row>
    <row r="96" spans="31:35" ht="24" customHeight="1" thickBot="1" x14ac:dyDescent="0.3">
      <c r="AE96" s="57"/>
      <c r="AF96" s="65"/>
      <c r="AG96" s="69"/>
      <c r="AH96" s="55"/>
      <c r="AI96" s="55"/>
    </row>
    <row r="97" spans="31:35" ht="24" customHeight="1" thickBot="1" x14ac:dyDescent="0.3">
      <c r="AE97" s="57"/>
      <c r="AF97" s="65"/>
      <c r="AG97" s="66"/>
      <c r="AH97" s="55"/>
      <c r="AI97" s="55"/>
    </row>
    <row r="98" spans="31:35" ht="24" customHeight="1" thickBot="1" x14ac:dyDescent="0.3">
      <c r="AE98" s="57"/>
      <c r="AF98" s="65"/>
      <c r="AG98" s="66"/>
      <c r="AH98" s="55"/>
      <c r="AI98" s="55"/>
    </row>
    <row r="99" spans="31:35" ht="24" customHeight="1" thickBot="1" x14ac:dyDescent="0.3">
      <c r="AE99" s="57"/>
      <c r="AF99" s="65"/>
      <c r="AG99" s="66"/>
      <c r="AH99" s="55"/>
      <c r="AI99" s="70"/>
    </row>
    <row r="100" spans="31:35" ht="24" customHeight="1" thickBot="1" x14ac:dyDescent="0.3">
      <c r="AE100" s="57"/>
      <c r="AF100" s="65"/>
      <c r="AG100" s="66"/>
      <c r="AH100" s="55"/>
      <c r="AI100" s="67"/>
    </row>
    <row r="101" spans="31:35" ht="24" customHeight="1" thickBot="1" x14ac:dyDescent="0.3">
      <c r="AE101" s="57"/>
      <c r="AF101" s="65"/>
      <c r="AG101" s="66"/>
      <c r="AH101" s="55"/>
      <c r="AI101" s="67"/>
    </row>
    <row r="102" spans="31:35" ht="24" customHeight="1" thickBot="1" x14ac:dyDescent="0.3">
      <c r="AE102" s="57"/>
      <c r="AF102" s="65"/>
      <c r="AG102" s="66"/>
      <c r="AH102" s="55"/>
      <c r="AI102" s="67"/>
    </row>
    <row r="103" spans="31:35" ht="24" customHeight="1" thickBot="1" x14ac:dyDescent="0.3">
      <c r="AE103" s="57"/>
      <c r="AF103" s="65"/>
      <c r="AG103" s="66"/>
      <c r="AH103" s="55"/>
      <c r="AI103" s="67"/>
    </row>
    <row r="104" spans="31:35" ht="24" customHeight="1" thickBot="1" x14ac:dyDescent="0.3">
      <c r="AE104" s="57"/>
      <c r="AF104" s="65"/>
      <c r="AG104" s="66"/>
      <c r="AH104" s="55"/>
      <c r="AI104" s="67"/>
    </row>
    <row r="105" spans="31:35" ht="24" customHeight="1" thickBot="1" x14ac:dyDescent="0.3">
      <c r="AE105" s="57"/>
      <c r="AF105" s="65"/>
      <c r="AG105" s="66"/>
      <c r="AH105" s="55"/>
      <c r="AI105" s="67"/>
    </row>
    <row r="106" spans="31:35" ht="24" customHeight="1" thickBot="1" x14ac:dyDescent="0.3">
      <c r="AE106" s="57"/>
      <c r="AF106" s="65"/>
      <c r="AG106" s="66"/>
      <c r="AH106" s="55"/>
      <c r="AI106" s="67"/>
    </row>
    <row r="107" spans="31:35" ht="24" customHeight="1" thickBot="1" x14ac:dyDescent="0.3">
      <c r="AE107" s="57"/>
      <c r="AF107" s="65"/>
      <c r="AG107" s="66"/>
      <c r="AH107" s="55"/>
      <c r="AI107" s="67"/>
    </row>
    <row r="108" spans="31:35" ht="24" customHeight="1" thickBot="1" x14ac:dyDescent="0.3">
      <c r="AE108" s="57"/>
      <c r="AF108" s="65"/>
      <c r="AG108" s="66"/>
      <c r="AH108" s="55"/>
      <c r="AI108" s="67"/>
    </row>
    <row r="109" spans="31:35" ht="24" customHeight="1" thickBot="1" x14ac:dyDescent="0.3">
      <c r="AE109" s="57"/>
      <c r="AF109" s="65"/>
      <c r="AG109" s="66"/>
      <c r="AH109" s="55"/>
      <c r="AI109" s="67"/>
    </row>
    <row r="110" spans="31:35" ht="24" customHeight="1" thickBot="1" x14ac:dyDescent="0.3">
      <c r="AE110" s="57"/>
      <c r="AF110" s="65"/>
      <c r="AG110" s="66"/>
      <c r="AH110" s="55"/>
      <c r="AI110" s="67"/>
    </row>
    <row r="111" spans="31:35" ht="24" customHeight="1" thickBot="1" x14ac:dyDescent="0.3">
      <c r="AE111" s="57"/>
      <c r="AF111" s="65"/>
      <c r="AG111" s="66"/>
      <c r="AH111" s="55"/>
      <c r="AI111" s="67"/>
    </row>
    <row r="112" spans="31:35" ht="24" customHeight="1" thickBot="1" x14ac:dyDescent="0.3">
      <c r="AE112" s="57"/>
      <c r="AF112" s="65"/>
      <c r="AG112" s="55"/>
      <c r="AH112" s="55"/>
      <c r="AI112" s="67"/>
    </row>
    <row r="113" spans="31:35" ht="24" customHeight="1" thickBot="1" x14ac:dyDescent="0.3">
      <c r="AE113" s="57"/>
      <c r="AF113" s="65"/>
      <c r="AG113" s="55"/>
      <c r="AH113" s="55"/>
      <c r="AI113" s="67"/>
    </row>
    <row r="114" spans="31:35" ht="24" customHeight="1" thickBot="1" x14ac:dyDescent="0.3">
      <c r="AE114" s="57"/>
      <c r="AF114" s="55"/>
      <c r="AG114" s="55"/>
      <c r="AH114" s="55"/>
      <c r="AI114" s="67"/>
    </row>
    <row r="115" spans="31:35" ht="24" customHeight="1" x14ac:dyDescent="0.25">
      <c r="AE115" s="77"/>
      <c r="AF115" s="55"/>
      <c r="AG115" s="55"/>
      <c r="AH115" s="55"/>
      <c r="AI115" s="55"/>
    </row>
    <row r="116" spans="31:35" ht="24" customHeight="1" x14ac:dyDescent="0.25">
      <c r="AE116" s="77"/>
      <c r="AF116" s="55"/>
      <c r="AG116" s="55"/>
      <c r="AH116" s="55"/>
      <c r="AI116" s="55"/>
    </row>
    <row r="117" spans="31:35" ht="24" customHeight="1" x14ac:dyDescent="0.25">
      <c r="AE117" s="77"/>
      <c r="AF117" s="55"/>
      <c r="AG117" s="55"/>
      <c r="AH117" s="55"/>
      <c r="AI117" s="55"/>
    </row>
    <row r="118" spans="31:35" ht="24" customHeight="1" x14ac:dyDescent="0.25">
      <c r="AE118" s="77"/>
      <c r="AF118" s="55"/>
      <c r="AG118" s="55"/>
      <c r="AH118" s="55"/>
      <c r="AI118" s="55"/>
    </row>
    <row r="119" spans="31:35" ht="24" customHeight="1" x14ac:dyDescent="0.25">
      <c r="AE119" s="77"/>
      <c r="AF119" s="55"/>
      <c r="AG119" s="55"/>
      <c r="AH119" s="55"/>
      <c r="AI119" s="55"/>
    </row>
    <row r="120" spans="31:35" ht="24" customHeight="1" x14ac:dyDescent="0.25">
      <c r="AE120" s="77"/>
      <c r="AF120" s="55"/>
      <c r="AG120" s="55"/>
      <c r="AH120" s="55"/>
      <c r="AI120" s="55"/>
    </row>
    <row r="121" spans="31:35" ht="24" customHeight="1" x14ac:dyDescent="0.25">
      <c r="AE121" s="77"/>
      <c r="AF121" s="55"/>
      <c r="AG121" s="55"/>
      <c r="AH121" s="55"/>
      <c r="AI121" s="55"/>
    </row>
    <row r="122" spans="31:35" ht="24" customHeight="1" x14ac:dyDescent="0.25">
      <c r="AE122" s="77"/>
      <c r="AF122" s="55"/>
      <c r="AG122" s="55"/>
      <c r="AH122" s="55"/>
      <c r="AI122" s="55"/>
    </row>
    <row r="123" spans="31:35" ht="24" customHeight="1" x14ac:dyDescent="0.25">
      <c r="AE123" s="77"/>
      <c r="AF123" s="55"/>
      <c r="AG123" s="55"/>
      <c r="AH123" s="55"/>
      <c r="AI123" s="55"/>
    </row>
    <row r="124" spans="31:35" ht="24" customHeight="1" x14ac:dyDescent="0.25">
      <c r="AE124" s="77"/>
      <c r="AF124" s="55"/>
      <c r="AG124" s="55"/>
      <c r="AH124" s="55"/>
      <c r="AI124" s="55"/>
    </row>
    <row r="125" spans="31:35" ht="24" customHeight="1" x14ac:dyDescent="0.25">
      <c r="AE125" s="77"/>
      <c r="AF125" s="55"/>
      <c r="AG125" s="55"/>
      <c r="AH125" s="55"/>
      <c r="AI125" s="55"/>
    </row>
    <row r="126" spans="31:35" ht="24" customHeight="1" x14ac:dyDescent="0.25">
      <c r="AE126" s="77"/>
      <c r="AF126" s="55"/>
      <c r="AG126" s="55"/>
      <c r="AH126" s="55"/>
      <c r="AI126" s="55"/>
    </row>
    <row r="127" spans="31:35" ht="24" customHeight="1" x14ac:dyDescent="0.25">
      <c r="AE127" s="77"/>
      <c r="AF127" s="55"/>
      <c r="AG127" s="55"/>
      <c r="AH127" s="55"/>
      <c r="AI127" s="55"/>
    </row>
    <row r="128" spans="31:35" ht="24" customHeight="1" thickBot="1" x14ac:dyDescent="0.3">
      <c r="AE128" s="77"/>
      <c r="AF128" s="55"/>
      <c r="AG128" s="55"/>
      <c r="AH128" s="55"/>
      <c r="AI128" s="55"/>
    </row>
    <row r="129" spans="31:35" ht="24" customHeight="1" thickBot="1" x14ac:dyDescent="0.3">
      <c r="AE129" s="77"/>
      <c r="AF129" s="55"/>
      <c r="AG129" s="70"/>
      <c r="AH129" s="55"/>
      <c r="AI129" s="55"/>
    </row>
    <row r="130" spans="31:35" ht="24" customHeight="1" thickBot="1" x14ac:dyDescent="0.3">
      <c r="AE130" s="77"/>
      <c r="AF130" s="55"/>
      <c r="AG130" s="67"/>
      <c r="AH130" s="55"/>
      <c r="AI130" s="55"/>
    </row>
    <row r="131" spans="31:35" ht="24" customHeight="1" thickBot="1" x14ac:dyDescent="0.3">
      <c r="AF131" s="55"/>
      <c r="AG131" s="67"/>
      <c r="AH131" s="55"/>
      <c r="AI131" s="55"/>
    </row>
    <row r="132" spans="31:35" ht="24" customHeight="1" thickBot="1" x14ac:dyDescent="0.3">
      <c r="AF132" s="55"/>
      <c r="AG132" s="67"/>
      <c r="AH132" s="55"/>
      <c r="AI132" s="55"/>
    </row>
    <row r="133" spans="31:35" ht="24" customHeight="1" thickBot="1" x14ac:dyDescent="0.3">
      <c r="AF133" s="55"/>
      <c r="AG133" s="67"/>
      <c r="AH133" s="55"/>
      <c r="AI133" s="55"/>
    </row>
    <row r="134" spans="31:35" ht="24" customHeight="1" thickBot="1" x14ac:dyDescent="0.3">
      <c r="AF134" s="55"/>
      <c r="AG134" s="67"/>
      <c r="AH134" s="55"/>
      <c r="AI134" s="55"/>
    </row>
    <row r="135" spans="31:35" ht="24" customHeight="1" thickBot="1" x14ac:dyDescent="0.3">
      <c r="AF135" s="55"/>
      <c r="AG135" s="67"/>
      <c r="AH135" s="55"/>
      <c r="AI135" s="55"/>
    </row>
    <row r="136" spans="31:35" ht="24" customHeight="1" thickBot="1" x14ac:dyDescent="0.3">
      <c r="AF136" s="55"/>
      <c r="AG136" s="67"/>
      <c r="AH136" s="55"/>
      <c r="AI136" s="55"/>
    </row>
    <row r="137" spans="31:35" ht="24" customHeight="1" thickBot="1" x14ac:dyDescent="0.3">
      <c r="AF137" s="55"/>
      <c r="AG137" s="67"/>
      <c r="AH137" s="55"/>
      <c r="AI137" s="55"/>
    </row>
    <row r="138" spans="31:35" ht="24" customHeight="1" thickBot="1" x14ac:dyDescent="0.3">
      <c r="AF138" s="55"/>
      <c r="AG138" s="67"/>
      <c r="AH138" s="55"/>
      <c r="AI138" s="55"/>
    </row>
    <row r="139" spans="31:35" ht="24" customHeight="1" thickBot="1" x14ac:dyDescent="0.3">
      <c r="AF139" s="55"/>
      <c r="AG139" s="67"/>
      <c r="AH139" s="55"/>
      <c r="AI139" s="55"/>
    </row>
    <row r="140" spans="31:35" ht="24" customHeight="1" thickBot="1" x14ac:dyDescent="0.3">
      <c r="AF140" s="55"/>
      <c r="AG140" s="67"/>
      <c r="AH140" s="55"/>
      <c r="AI140" s="55"/>
    </row>
    <row r="141" spans="31:35" ht="24" customHeight="1" thickBot="1" x14ac:dyDescent="0.3">
      <c r="AF141" s="55"/>
      <c r="AG141" s="67"/>
      <c r="AH141" s="55"/>
      <c r="AI141" s="55"/>
    </row>
    <row r="142" spans="31:35" ht="24" customHeight="1" thickBot="1" x14ac:dyDescent="0.3">
      <c r="AF142" s="55"/>
      <c r="AG142" s="67"/>
      <c r="AH142" s="55"/>
      <c r="AI142" s="55"/>
    </row>
    <row r="143" spans="31:35" ht="24" customHeight="1" thickBot="1" x14ac:dyDescent="0.3">
      <c r="AF143" s="55"/>
      <c r="AG143" s="67"/>
      <c r="AH143" s="55"/>
      <c r="AI143" s="55"/>
    </row>
    <row r="144" spans="31:35" ht="24" customHeight="1" thickBot="1" x14ac:dyDescent="0.3">
      <c r="AF144" s="55"/>
      <c r="AG144" s="67"/>
      <c r="AH144" s="55"/>
      <c r="AI144" s="55"/>
    </row>
    <row r="145" spans="32:35" ht="24" customHeight="1" thickBot="1" x14ac:dyDescent="0.3">
      <c r="AF145" s="55"/>
      <c r="AG145" s="67"/>
      <c r="AH145" s="55"/>
      <c r="AI145" s="55"/>
    </row>
    <row r="146" spans="32:35" ht="24" customHeight="1" thickBot="1" x14ac:dyDescent="0.3">
      <c r="AF146" s="55"/>
      <c r="AG146" s="67"/>
      <c r="AH146" s="55"/>
      <c r="AI146" s="55"/>
    </row>
    <row r="147" spans="32:35" ht="24" customHeight="1" thickBot="1" x14ac:dyDescent="0.3">
      <c r="AF147" s="55"/>
      <c r="AG147" s="67"/>
      <c r="AH147" s="55"/>
      <c r="AI147" s="55"/>
    </row>
    <row r="148" spans="32:35" ht="24" customHeight="1" thickBot="1" x14ac:dyDescent="0.3">
      <c r="AF148" s="55"/>
      <c r="AG148" s="67"/>
      <c r="AH148" s="55"/>
      <c r="AI148" s="55"/>
    </row>
    <row r="149" spans="32:35" ht="24" customHeight="1" thickBot="1" x14ac:dyDescent="0.3">
      <c r="AF149" s="55"/>
      <c r="AG149" s="67"/>
      <c r="AH149" s="55"/>
      <c r="AI149" s="55"/>
    </row>
    <row r="150" spans="32:35" ht="24" customHeight="1" thickBot="1" x14ac:dyDescent="0.3">
      <c r="AF150" s="55"/>
      <c r="AG150" s="67"/>
      <c r="AH150" s="55"/>
      <c r="AI150" s="55"/>
    </row>
    <row r="151" spans="32:35" ht="24" customHeight="1" thickBot="1" x14ac:dyDescent="0.3">
      <c r="AF151" s="55"/>
      <c r="AG151" s="67"/>
      <c r="AH151" s="55"/>
      <c r="AI151" s="55"/>
    </row>
    <row r="152" spans="32:35" ht="24" customHeight="1" thickBot="1" x14ac:dyDescent="0.3">
      <c r="AF152" s="55"/>
      <c r="AG152" s="67"/>
      <c r="AH152" s="55"/>
      <c r="AI152" s="55"/>
    </row>
    <row r="153" spans="32:35" ht="24" customHeight="1" thickBot="1" x14ac:dyDescent="0.3">
      <c r="AF153" s="55"/>
      <c r="AG153" s="67"/>
      <c r="AH153" s="55"/>
      <c r="AI153" s="55"/>
    </row>
    <row r="154" spans="32:35" ht="24" customHeight="1" thickBot="1" x14ac:dyDescent="0.3">
      <c r="AF154" s="55"/>
      <c r="AG154" s="67"/>
      <c r="AH154" s="55"/>
      <c r="AI154" s="55"/>
    </row>
    <row r="155" spans="32:35" ht="24" customHeight="1" thickBot="1" x14ac:dyDescent="0.3">
      <c r="AF155" s="55"/>
      <c r="AG155" s="67"/>
      <c r="AH155" s="55"/>
      <c r="AI155" s="55"/>
    </row>
    <row r="156" spans="32:35" ht="24" customHeight="1" thickBot="1" x14ac:dyDescent="0.3">
      <c r="AF156" s="55"/>
      <c r="AG156" s="67"/>
      <c r="AH156" s="55"/>
      <c r="AI156" s="55"/>
    </row>
    <row r="157" spans="32:35" ht="24" customHeight="1" thickBot="1" x14ac:dyDescent="0.3">
      <c r="AF157" s="55"/>
      <c r="AG157" s="67"/>
      <c r="AH157" s="55"/>
      <c r="AI157" s="55"/>
    </row>
    <row r="158" spans="32:35" ht="24" customHeight="1" thickBot="1" x14ac:dyDescent="0.3">
      <c r="AF158" s="55"/>
      <c r="AG158" s="67"/>
      <c r="AH158" s="55"/>
      <c r="AI158" s="55"/>
    </row>
    <row r="159" spans="32:35" ht="24" customHeight="1" thickBot="1" x14ac:dyDescent="0.3">
      <c r="AF159" s="55"/>
      <c r="AG159" s="67"/>
      <c r="AH159" s="55"/>
      <c r="AI159" s="55"/>
    </row>
    <row r="160" spans="32:35" ht="24" customHeight="1" thickBot="1" x14ac:dyDescent="0.3">
      <c r="AF160" s="55"/>
      <c r="AG160" s="67"/>
      <c r="AH160" s="55"/>
      <c r="AI160" s="55"/>
    </row>
    <row r="161" spans="32:35" ht="24" customHeight="1" thickBot="1" x14ac:dyDescent="0.3">
      <c r="AF161" s="55"/>
      <c r="AG161" s="67"/>
      <c r="AH161" s="55"/>
      <c r="AI161" s="55"/>
    </row>
    <row r="162" spans="32:35" ht="24" customHeight="1" thickBot="1" x14ac:dyDescent="0.3">
      <c r="AF162" s="55"/>
      <c r="AG162" s="67"/>
      <c r="AH162" s="55"/>
      <c r="AI162" s="55"/>
    </row>
    <row r="163" spans="32:35" ht="24" customHeight="1" thickBot="1" x14ac:dyDescent="0.3">
      <c r="AF163" s="55"/>
      <c r="AG163" s="67"/>
      <c r="AH163" s="55"/>
      <c r="AI163" s="55"/>
    </row>
    <row r="164" spans="32:35" ht="24" customHeight="1" thickBot="1" x14ac:dyDescent="0.3">
      <c r="AF164" s="55"/>
      <c r="AG164" s="67"/>
      <c r="AH164" s="55"/>
      <c r="AI164" s="55"/>
    </row>
    <row r="165" spans="32:35" ht="24" customHeight="1" thickBot="1" x14ac:dyDescent="0.3">
      <c r="AF165" s="55"/>
      <c r="AG165" s="67"/>
      <c r="AH165" s="55"/>
      <c r="AI165" s="55"/>
    </row>
    <row r="166" spans="32:35" ht="24" customHeight="1" thickBot="1" x14ac:dyDescent="0.3">
      <c r="AF166" s="55"/>
      <c r="AG166" s="67"/>
      <c r="AH166" s="55"/>
      <c r="AI166" s="55"/>
    </row>
    <row r="167" spans="32:35" ht="24" customHeight="1" thickBot="1" x14ac:dyDescent="0.3">
      <c r="AF167" s="55"/>
      <c r="AG167" s="67"/>
      <c r="AH167" s="55"/>
      <c r="AI167" s="55"/>
    </row>
    <row r="168" spans="32:35" ht="24" customHeight="1" thickBot="1" x14ac:dyDescent="0.3">
      <c r="AF168" s="55"/>
      <c r="AG168" s="67"/>
      <c r="AH168" s="55"/>
      <c r="AI168" s="55"/>
    </row>
    <row r="169" spans="32:35" ht="24" customHeight="1" thickBot="1" x14ac:dyDescent="0.3">
      <c r="AF169" s="55"/>
      <c r="AG169" s="67"/>
      <c r="AH169" s="55"/>
      <c r="AI169" s="55"/>
    </row>
    <row r="170" spans="32:35" ht="24" customHeight="1" thickBot="1" x14ac:dyDescent="0.3">
      <c r="AF170" s="55"/>
      <c r="AG170" s="67"/>
      <c r="AH170" s="55"/>
      <c r="AI170" s="55"/>
    </row>
    <row r="171" spans="32:35" ht="24" customHeight="1" thickBot="1" x14ac:dyDescent="0.3">
      <c r="AF171" s="55"/>
      <c r="AG171" s="67"/>
      <c r="AH171" s="55"/>
      <c r="AI171" s="55"/>
    </row>
    <row r="172" spans="32:35" ht="24" customHeight="1" thickBot="1" x14ac:dyDescent="0.3">
      <c r="AF172" s="55"/>
      <c r="AG172" s="67"/>
      <c r="AH172" s="55"/>
      <c r="AI172" s="55"/>
    </row>
    <row r="173" spans="32:35" ht="24" customHeight="1" thickBot="1" x14ac:dyDescent="0.3">
      <c r="AF173" s="55"/>
      <c r="AG173" s="67"/>
      <c r="AH173" s="55"/>
      <c r="AI173" s="55"/>
    </row>
    <row r="174" spans="32:35" ht="24" customHeight="1" thickBot="1" x14ac:dyDescent="0.3">
      <c r="AF174" s="55"/>
      <c r="AG174" s="67"/>
      <c r="AH174" s="55"/>
      <c r="AI174" s="55"/>
    </row>
    <row r="175" spans="32:35" ht="24" customHeight="1" thickBot="1" x14ac:dyDescent="0.3">
      <c r="AF175" s="55"/>
      <c r="AG175" s="67"/>
      <c r="AH175" s="55"/>
      <c r="AI175" s="55"/>
    </row>
    <row r="176" spans="32:35" ht="24" customHeight="1" thickBot="1" x14ac:dyDescent="0.3">
      <c r="AF176" s="55"/>
      <c r="AG176" s="67"/>
      <c r="AH176" s="55"/>
      <c r="AI176" s="55"/>
    </row>
  </sheetData>
  <sheetProtection password="88DB" sheet="1" objects="1" scenarios="1"/>
  <protectedRanges>
    <protectedRange sqref="M14" name="Intervalo4"/>
    <protectedRange sqref="D6:D10 L9" name="DADOS PESSOAIS"/>
    <protectedRange sqref="D21:E51 G21:I51" name="HORARIOS"/>
    <protectedRange sqref="K21:K51" name="OBSERVAÇÃO"/>
  </protectedRanges>
  <sortState ref="AI2:AI27">
    <sortCondition ref="AI27"/>
  </sortState>
  <mergeCells count="36">
    <mergeCell ref="B2:N3"/>
    <mergeCell ref="B4:N5"/>
    <mergeCell ref="B18:B20"/>
    <mergeCell ref="C18:C20"/>
    <mergeCell ref="D18:J18"/>
    <mergeCell ref="K18:K20"/>
    <mergeCell ref="B9:C9"/>
    <mergeCell ref="D9:J9"/>
    <mergeCell ref="D10:J10"/>
    <mergeCell ref="D6:E6"/>
    <mergeCell ref="B7:C7"/>
    <mergeCell ref="D7:L7"/>
    <mergeCell ref="B8:C8"/>
    <mergeCell ref="D8:J8"/>
    <mergeCell ref="B11:C11"/>
    <mergeCell ref="D11:J11"/>
    <mergeCell ref="D58:J61"/>
    <mergeCell ref="D19:D20"/>
    <mergeCell ref="E19:E20"/>
    <mergeCell ref="J19:J20"/>
    <mergeCell ref="F19:F20"/>
    <mergeCell ref="B14:L15"/>
    <mergeCell ref="B57:C57"/>
    <mergeCell ref="E57:H57"/>
    <mergeCell ref="B56:C56"/>
    <mergeCell ref="E56:H56"/>
    <mergeCell ref="G19:G20"/>
    <mergeCell ref="H19:H20"/>
    <mergeCell ref="M16:N18"/>
    <mergeCell ref="M19:M20"/>
    <mergeCell ref="N19:N20"/>
    <mergeCell ref="M14:N15"/>
    <mergeCell ref="M58:N58"/>
    <mergeCell ref="M52:N54"/>
    <mergeCell ref="M55:N55"/>
    <mergeCell ref="M57:N57"/>
  </mergeCells>
  <conditionalFormatting sqref="B21:K51 M21:N51">
    <cfRule type="containsText" dxfId="3" priority="9" operator="containsText" text="sábado">
      <formula>NOT(ISERROR(SEARCH("sábado",B21)))</formula>
    </cfRule>
  </conditionalFormatting>
  <conditionalFormatting sqref="B18:K51 M21:N51">
    <cfRule type="containsText" dxfId="2" priority="8" operator="containsText" text="domingo">
      <formula>NOT(ISERROR(SEARCH("domingo",B18)))</formula>
    </cfRule>
  </conditionalFormatting>
  <conditionalFormatting sqref="M21:N51">
    <cfRule type="cellIs" dxfId="1" priority="4" operator="between">
      <formula>-0.000001</formula>
      <formula>0.0000001</formula>
    </cfRule>
  </conditionalFormatting>
  <conditionalFormatting sqref="J21:J51">
    <cfRule type="cellIs" dxfId="0" priority="3" operator="between">
      <formula>-0.00000001</formula>
      <formula>0.00000001</formula>
    </cfRule>
  </conditionalFormatting>
  <dataValidations count="1">
    <dataValidation type="list" allowBlank="1" showInputMessage="1" showErrorMessage="1" sqref="K21:K51">
      <formula1>$AI$2:$AI$27</formula1>
    </dataValidation>
  </dataValidations>
  <pageMargins left="0.511811024" right="0.511811024" top="0.78740157499999996" bottom="0.78740157499999996" header="0.31496062000000002" footer="0.31496062000000002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 1</vt:lpstr>
      <vt:lpstr>'PLAN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</cp:lastModifiedBy>
  <cp:lastPrinted>2017-10-04T02:18:54Z</cp:lastPrinted>
  <dcterms:created xsi:type="dcterms:W3CDTF">2014-01-06T19:04:30Z</dcterms:created>
  <dcterms:modified xsi:type="dcterms:W3CDTF">2023-06-23T17:50:07Z</dcterms:modified>
</cp:coreProperties>
</file>